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-7 лет " sheetId="1" r:id="rId1"/>
    <sheet name="1,5-3 " sheetId="4" r:id="rId2"/>
    <sheet name="АРХИВ" sheetId="3" r:id="rId3"/>
    <sheet name="АРХИВ " sheetId="2" r:id="rId4"/>
  </sheets>
  <definedNames>
    <definedName name="_xlnm._FilterDatabase" localSheetId="0" hidden="1">'3-7 лет '!$B$1:$B$166</definedName>
    <definedName name="_xlnm._FilterDatabase" localSheetId="2" hidden="1">АРХИВ!$B$1:$B$291</definedName>
    <definedName name="_xlnm.Print_Area" localSheetId="0">'3-7 лет '!$A$1:$H$2</definedName>
    <definedName name="_xlnm.Print_Area" localSheetId="2">АРХИВ!$A$4:$H$290</definedName>
    <definedName name="_xlnm.Print_Area" localSheetId="3">'АРХИВ '!$B$280:$I$312</definedName>
  </definedNames>
  <calcPr calcId="152511" iterate="1"/>
</workbook>
</file>

<file path=xl/calcChain.xml><?xml version="1.0" encoding="utf-8"?>
<calcChain xmlns="http://schemas.openxmlformats.org/spreadsheetml/2006/main">
  <c r="D282" i="1" l="1"/>
  <c r="E282" i="1"/>
  <c r="F282" i="1"/>
  <c r="G282" i="1"/>
  <c r="AC282" i="1"/>
  <c r="AB282" i="1"/>
  <c r="AA282" i="1"/>
  <c r="Z282" i="1"/>
  <c r="Y282" i="1"/>
  <c r="C282" i="1"/>
  <c r="AC253" i="1"/>
  <c r="AB253" i="1"/>
  <c r="AA253" i="1"/>
  <c r="Z253" i="1"/>
  <c r="Y253" i="1"/>
  <c r="G253" i="1"/>
  <c r="F253" i="1"/>
  <c r="E253" i="1"/>
  <c r="D253" i="1"/>
  <c r="C253" i="1"/>
  <c r="AC223" i="1"/>
  <c r="AB223" i="1"/>
  <c r="AA223" i="1"/>
  <c r="Z223" i="1"/>
  <c r="Y223" i="1"/>
  <c r="G223" i="1"/>
  <c r="F223" i="1"/>
  <c r="E223" i="1"/>
  <c r="D223" i="1"/>
  <c r="C223" i="1"/>
  <c r="D195" i="1"/>
  <c r="E195" i="1"/>
  <c r="F195" i="1"/>
  <c r="G195" i="1"/>
  <c r="C195" i="1"/>
  <c r="AC195" i="1"/>
  <c r="AB195" i="1"/>
  <c r="AA195" i="1"/>
  <c r="Z195" i="1"/>
  <c r="Y195" i="1"/>
  <c r="D165" i="1"/>
  <c r="E165" i="1"/>
  <c r="F165" i="1"/>
  <c r="G165" i="1"/>
  <c r="C165" i="1"/>
  <c r="AC165" i="1"/>
  <c r="AB165" i="1"/>
  <c r="AA165" i="1"/>
  <c r="Z165" i="1"/>
  <c r="Y165" i="1"/>
  <c r="D147" i="1"/>
  <c r="E147" i="1"/>
  <c r="F147" i="1"/>
  <c r="G147" i="1"/>
  <c r="C147" i="1"/>
  <c r="D135" i="1"/>
  <c r="E135" i="1"/>
  <c r="F135" i="1"/>
  <c r="G135" i="1"/>
  <c r="C135" i="1"/>
  <c r="AC135" i="1"/>
  <c r="AB135" i="1"/>
  <c r="AA135" i="1"/>
  <c r="Z135" i="1"/>
  <c r="Y135" i="1"/>
  <c r="D103" i="1"/>
  <c r="E103" i="1"/>
  <c r="F103" i="1"/>
  <c r="G103" i="1"/>
  <c r="C103" i="1"/>
  <c r="AC103" i="1"/>
  <c r="AB103" i="1"/>
  <c r="AA103" i="1"/>
  <c r="Z103" i="1"/>
  <c r="Y103" i="1"/>
  <c r="D75" i="1"/>
  <c r="E75" i="1"/>
  <c r="F75" i="1"/>
  <c r="G75" i="1"/>
  <c r="C75" i="1"/>
  <c r="AC75" i="1"/>
  <c r="AB75" i="1"/>
  <c r="AA75" i="1"/>
  <c r="Z75" i="1"/>
  <c r="Y75" i="1"/>
  <c r="C43" i="1" l="1"/>
  <c r="C13" i="1"/>
  <c r="AC224" i="1" l="1"/>
  <c r="AB224" i="1"/>
  <c r="AA224" i="1"/>
  <c r="Z224" i="1"/>
  <c r="G224" i="1"/>
  <c r="F224" i="1"/>
  <c r="D224" i="1"/>
  <c r="E224" i="1" s="1"/>
  <c r="G172" i="1"/>
  <c r="F172" i="1"/>
  <c r="D172" i="1"/>
  <c r="E172" i="1" s="1"/>
  <c r="G228" i="1" l="1"/>
  <c r="F228" i="1"/>
  <c r="D228" i="1"/>
  <c r="E228" i="1" s="1"/>
  <c r="G256" i="1"/>
  <c r="F256" i="1"/>
  <c r="D256" i="1"/>
  <c r="E256" i="1" s="1"/>
  <c r="D227" i="1"/>
  <c r="E227" i="1"/>
  <c r="F227" i="1"/>
  <c r="G227" i="1"/>
  <c r="AC200" i="1"/>
  <c r="AB200" i="1"/>
  <c r="AA200" i="1"/>
  <c r="Z200" i="1"/>
  <c r="G200" i="1"/>
  <c r="F200" i="1"/>
  <c r="D200" i="1"/>
  <c r="E200" i="1" s="1"/>
  <c r="G199" i="1"/>
  <c r="F199" i="1"/>
  <c r="D199" i="1"/>
  <c r="E199" i="1" s="1"/>
  <c r="AC198" i="1"/>
  <c r="AB198" i="1"/>
  <c r="AA198" i="1"/>
  <c r="Z198" i="1"/>
  <c r="G198" i="1"/>
  <c r="F198" i="1"/>
  <c r="D198" i="1"/>
  <c r="E198" i="1" s="1"/>
  <c r="G47" i="1"/>
  <c r="F47" i="1"/>
  <c r="D47" i="1"/>
  <c r="E47" i="1" s="1"/>
  <c r="C131" i="4" l="1"/>
  <c r="G203" i="4"/>
  <c r="F203" i="4"/>
  <c r="D203" i="4"/>
  <c r="E203" i="4" s="1"/>
  <c r="G197" i="4"/>
  <c r="F197" i="4"/>
  <c r="D197" i="4"/>
  <c r="E197" i="4" s="1"/>
  <c r="G173" i="4"/>
  <c r="F173" i="4"/>
  <c r="D173" i="4"/>
  <c r="E173" i="4" s="1"/>
  <c r="G146" i="4"/>
  <c r="F146" i="4"/>
  <c r="D146" i="4"/>
  <c r="E146" i="4" s="1"/>
  <c r="G118" i="4"/>
  <c r="F118" i="4"/>
  <c r="D118" i="4"/>
  <c r="E118" i="4" s="1"/>
  <c r="C269" i="4" l="1"/>
  <c r="G268" i="4"/>
  <c r="D268" i="4"/>
  <c r="E268" i="4" s="1"/>
  <c r="F268" i="4" s="1"/>
  <c r="G267" i="4"/>
  <c r="D267" i="4"/>
  <c r="E267" i="4" s="1"/>
  <c r="F267" i="4" s="1"/>
  <c r="G266" i="4"/>
  <c r="F266" i="4"/>
  <c r="D266" i="4"/>
  <c r="G265" i="4"/>
  <c r="F265" i="4"/>
  <c r="D265" i="4"/>
  <c r="E265" i="4" s="1"/>
  <c r="G264" i="4"/>
  <c r="F264" i="4"/>
  <c r="D264" i="4"/>
  <c r="E264" i="4" s="1"/>
  <c r="C263" i="4"/>
  <c r="G262" i="4"/>
  <c r="F262" i="4"/>
  <c r="D262" i="4"/>
  <c r="E262" i="4" s="1"/>
  <c r="G261" i="4"/>
  <c r="F261" i="4"/>
  <c r="F263" i="4" s="1"/>
  <c r="D261" i="4"/>
  <c r="C260" i="4"/>
  <c r="G259" i="4"/>
  <c r="D259" i="4"/>
  <c r="E259" i="4" s="1"/>
  <c r="F259" i="4" s="1"/>
  <c r="G258" i="4"/>
  <c r="D258" i="4"/>
  <c r="E258" i="4" s="1"/>
  <c r="F258" i="4" s="1"/>
  <c r="G257" i="4"/>
  <c r="F257" i="4"/>
  <c r="D257" i="4"/>
  <c r="E257" i="4" s="1"/>
  <c r="G256" i="4"/>
  <c r="F256" i="4"/>
  <c r="D256" i="4"/>
  <c r="E256" i="4" s="1"/>
  <c r="G255" i="4"/>
  <c r="F255" i="4"/>
  <c r="D255" i="4"/>
  <c r="E255" i="4" s="1"/>
  <c r="G254" i="4"/>
  <c r="G260" i="4" s="1"/>
  <c r="F254" i="4"/>
  <c r="D254" i="4"/>
  <c r="C253" i="4"/>
  <c r="G252" i="4"/>
  <c r="D252" i="4"/>
  <c r="E252" i="4" s="1"/>
  <c r="F252" i="4" s="1"/>
  <c r="G251" i="4"/>
  <c r="F251" i="4"/>
  <c r="D251" i="4"/>
  <c r="E251" i="4" s="1"/>
  <c r="G250" i="4"/>
  <c r="F250" i="4"/>
  <c r="D250" i="4"/>
  <c r="E250" i="4" s="1"/>
  <c r="G249" i="4"/>
  <c r="G253" i="4" s="1"/>
  <c r="F249" i="4"/>
  <c r="D249" i="4"/>
  <c r="C243" i="4"/>
  <c r="G242" i="4"/>
  <c r="D242" i="4"/>
  <c r="G241" i="4"/>
  <c r="D241" i="4"/>
  <c r="E241" i="4" s="1"/>
  <c r="F241" i="4" s="1"/>
  <c r="G240" i="4"/>
  <c r="F240" i="4"/>
  <c r="D240" i="4"/>
  <c r="E240" i="4" s="1"/>
  <c r="G239" i="4"/>
  <c r="F239" i="4"/>
  <c r="D239" i="4"/>
  <c r="E239" i="4" s="1"/>
  <c r="G238" i="4"/>
  <c r="D238" i="4"/>
  <c r="E238" i="4" s="1"/>
  <c r="F238" i="4" s="1"/>
  <c r="C237" i="4"/>
  <c r="G236" i="4"/>
  <c r="F236" i="4"/>
  <c r="D236" i="4"/>
  <c r="E236" i="4" s="1"/>
  <c r="G235" i="4"/>
  <c r="F235" i="4"/>
  <c r="D235" i="4"/>
  <c r="C234" i="4"/>
  <c r="G233" i="4"/>
  <c r="D233" i="4"/>
  <c r="E233" i="4" s="1"/>
  <c r="F233" i="4" s="1"/>
  <c r="G232" i="4"/>
  <c r="D232" i="4"/>
  <c r="E232" i="4" s="1"/>
  <c r="F232" i="4" s="1"/>
  <c r="G231" i="4"/>
  <c r="F231" i="4"/>
  <c r="D231" i="4"/>
  <c r="E231" i="4" s="1"/>
  <c r="G230" i="4"/>
  <c r="F230" i="4"/>
  <c r="D230" i="4"/>
  <c r="E230" i="4" s="1"/>
  <c r="G228" i="4"/>
  <c r="F228" i="4"/>
  <c r="D228" i="4"/>
  <c r="E228" i="4" s="1"/>
  <c r="G227" i="4"/>
  <c r="F227" i="4"/>
  <c r="D227" i="4"/>
  <c r="C226" i="4"/>
  <c r="G225" i="4"/>
  <c r="D225" i="4"/>
  <c r="E225" i="4" s="1"/>
  <c r="F225" i="4" s="1"/>
  <c r="G224" i="4"/>
  <c r="D224" i="4"/>
  <c r="E224" i="4" s="1"/>
  <c r="F224" i="4" s="1"/>
  <c r="G223" i="4"/>
  <c r="F223" i="4"/>
  <c r="D223" i="4"/>
  <c r="E223" i="4" s="1"/>
  <c r="G222" i="4"/>
  <c r="F222" i="4"/>
  <c r="D222" i="4"/>
  <c r="C216" i="4"/>
  <c r="G215" i="4"/>
  <c r="D215" i="4"/>
  <c r="E215" i="4" s="1"/>
  <c r="F215" i="4" s="1"/>
  <c r="G214" i="4"/>
  <c r="D214" i="4"/>
  <c r="E214" i="4" s="1"/>
  <c r="F214" i="4" s="1"/>
  <c r="G213" i="4"/>
  <c r="F213" i="4"/>
  <c r="D213" i="4"/>
  <c r="G212" i="4"/>
  <c r="F212" i="4"/>
  <c r="D212" i="4"/>
  <c r="E212" i="4" s="1"/>
  <c r="G211" i="4"/>
  <c r="F211" i="4"/>
  <c r="D211" i="4"/>
  <c r="E211" i="4" s="1"/>
  <c r="C210" i="4"/>
  <c r="G209" i="4"/>
  <c r="F209" i="4"/>
  <c r="D209" i="4"/>
  <c r="G208" i="4"/>
  <c r="F208" i="4"/>
  <c r="D208" i="4"/>
  <c r="E208" i="4" s="1"/>
  <c r="C207" i="4"/>
  <c r="G206" i="4"/>
  <c r="D206" i="4"/>
  <c r="E206" i="4" s="1"/>
  <c r="F206" i="4" s="1"/>
  <c r="G205" i="4"/>
  <c r="D205" i="4"/>
  <c r="E205" i="4" s="1"/>
  <c r="F205" i="4" s="1"/>
  <c r="G204" i="4"/>
  <c r="F204" i="4"/>
  <c r="D204" i="4"/>
  <c r="E204" i="4" s="1"/>
  <c r="G202" i="4"/>
  <c r="F202" i="4"/>
  <c r="D202" i="4"/>
  <c r="E202" i="4" s="1"/>
  <c r="G201" i="4"/>
  <c r="F201" i="4"/>
  <c r="D201" i="4"/>
  <c r="E201" i="4" s="1"/>
  <c r="G200" i="4"/>
  <c r="F200" i="4"/>
  <c r="D200" i="4"/>
  <c r="C199" i="4"/>
  <c r="G198" i="4"/>
  <c r="D198" i="4"/>
  <c r="E198" i="4" s="1"/>
  <c r="F198" i="4" s="1"/>
  <c r="G196" i="4"/>
  <c r="F196" i="4"/>
  <c r="D196" i="4"/>
  <c r="E196" i="4" s="1"/>
  <c r="G195" i="4"/>
  <c r="F195" i="4"/>
  <c r="D195" i="4"/>
  <c r="E195" i="4" s="1"/>
  <c r="C189" i="4"/>
  <c r="G188" i="4"/>
  <c r="D188" i="4"/>
  <c r="E188" i="4" s="1"/>
  <c r="F188" i="4" s="1"/>
  <c r="G187" i="4"/>
  <c r="D187" i="4"/>
  <c r="E187" i="4" s="1"/>
  <c r="F187" i="4" s="1"/>
  <c r="G186" i="4"/>
  <c r="F186" i="4"/>
  <c r="D186" i="4"/>
  <c r="E186" i="4" s="1"/>
  <c r="G185" i="4"/>
  <c r="F185" i="4"/>
  <c r="D185" i="4"/>
  <c r="E185" i="4" s="1"/>
  <c r="C184" i="4"/>
  <c r="G183" i="4"/>
  <c r="F183" i="4"/>
  <c r="D183" i="4"/>
  <c r="E183" i="4" s="1"/>
  <c r="G182" i="4"/>
  <c r="F182" i="4"/>
  <c r="D182" i="4"/>
  <c r="C181" i="4"/>
  <c r="G180" i="4"/>
  <c r="D180" i="4"/>
  <c r="E180" i="4" s="1"/>
  <c r="F180" i="4" s="1"/>
  <c r="G179" i="4"/>
  <c r="D179" i="4"/>
  <c r="E179" i="4" s="1"/>
  <c r="F179" i="4" s="1"/>
  <c r="G178" i="4"/>
  <c r="F178" i="4"/>
  <c r="D178" i="4"/>
  <c r="E178" i="4" s="1"/>
  <c r="G177" i="4"/>
  <c r="F177" i="4"/>
  <c r="D177" i="4"/>
  <c r="E177" i="4" s="1"/>
  <c r="G176" i="4"/>
  <c r="F176" i="4"/>
  <c r="D176" i="4"/>
  <c r="E176" i="4" s="1"/>
  <c r="C175" i="4"/>
  <c r="G174" i="4"/>
  <c r="D174" i="4"/>
  <c r="E174" i="4" s="1"/>
  <c r="F174" i="4" s="1"/>
  <c r="G172" i="4"/>
  <c r="D172" i="4"/>
  <c r="E172" i="4" s="1"/>
  <c r="F172" i="4" s="1"/>
  <c r="G171" i="4"/>
  <c r="D171" i="4"/>
  <c r="C165" i="4"/>
  <c r="G164" i="4"/>
  <c r="D164" i="4"/>
  <c r="E164" i="4" s="1"/>
  <c r="F164" i="4" s="1"/>
  <c r="G163" i="4"/>
  <c r="D163" i="4"/>
  <c r="E163" i="4" s="1"/>
  <c r="F163" i="4" s="1"/>
  <c r="G162" i="4"/>
  <c r="F162" i="4"/>
  <c r="D162" i="4"/>
  <c r="E162" i="4" s="1"/>
  <c r="G161" i="4"/>
  <c r="F161" i="4"/>
  <c r="D161" i="4"/>
  <c r="C160" i="4"/>
  <c r="G159" i="4"/>
  <c r="F159" i="4"/>
  <c r="D159" i="4"/>
  <c r="E159" i="4" s="1"/>
  <c r="G158" i="4"/>
  <c r="D158" i="4"/>
  <c r="E158" i="4" s="1"/>
  <c r="C157" i="4"/>
  <c r="G156" i="4"/>
  <c r="D156" i="4"/>
  <c r="E156" i="4" s="1"/>
  <c r="F156" i="4" s="1"/>
  <c r="G155" i="4"/>
  <c r="D155" i="4"/>
  <c r="E155" i="4" s="1"/>
  <c r="F155" i="4" s="1"/>
  <c r="G153" i="4"/>
  <c r="F153" i="4"/>
  <c r="D153" i="4"/>
  <c r="E153" i="4" s="1"/>
  <c r="G152" i="4"/>
  <c r="F152" i="4"/>
  <c r="D152" i="4"/>
  <c r="E152" i="4" s="1"/>
  <c r="G151" i="4"/>
  <c r="D151" i="4"/>
  <c r="E151" i="4" s="1"/>
  <c r="F151" i="4" s="1"/>
  <c r="G150" i="4"/>
  <c r="D150" i="4"/>
  <c r="E150" i="4" s="1"/>
  <c r="F150" i="4" s="1"/>
  <c r="G149" i="4"/>
  <c r="D149" i="4"/>
  <c r="C148" i="4"/>
  <c r="G147" i="4"/>
  <c r="D147" i="4"/>
  <c r="E147" i="4" s="1"/>
  <c r="F147" i="4" s="1"/>
  <c r="G145" i="4"/>
  <c r="F145" i="4"/>
  <c r="D145" i="4"/>
  <c r="E145" i="4" s="1"/>
  <c r="G144" i="4"/>
  <c r="D144" i="4"/>
  <c r="E144" i="4" s="1"/>
  <c r="C137" i="4"/>
  <c r="G136" i="4"/>
  <c r="D136" i="4"/>
  <c r="E136" i="4" s="1"/>
  <c r="F136" i="4" s="1"/>
  <c r="G135" i="4"/>
  <c r="D135" i="4"/>
  <c r="E135" i="4" s="1"/>
  <c r="F135" i="4" s="1"/>
  <c r="G134" i="4"/>
  <c r="F134" i="4"/>
  <c r="D134" i="4"/>
  <c r="E134" i="4" s="1"/>
  <c r="G133" i="4"/>
  <c r="F133" i="4"/>
  <c r="D133" i="4"/>
  <c r="E133" i="4" s="1"/>
  <c r="G132" i="4"/>
  <c r="F132" i="4"/>
  <c r="D132" i="4"/>
  <c r="G130" i="4"/>
  <c r="F130" i="4"/>
  <c r="D130" i="4"/>
  <c r="E130" i="4" s="1"/>
  <c r="G129" i="4"/>
  <c r="F129" i="4"/>
  <c r="D129" i="4"/>
  <c r="E129" i="4" s="1"/>
  <c r="C128" i="4"/>
  <c r="G127" i="4"/>
  <c r="D127" i="4"/>
  <c r="E127" i="4" s="1"/>
  <c r="F127" i="4" s="1"/>
  <c r="G126" i="4"/>
  <c r="D126" i="4"/>
  <c r="E126" i="4" s="1"/>
  <c r="F126" i="4" s="1"/>
  <c r="G125" i="4"/>
  <c r="F125" i="4"/>
  <c r="D125" i="4"/>
  <c r="E125" i="4" s="1"/>
  <c r="G124" i="4"/>
  <c r="F124" i="4"/>
  <c r="D124" i="4"/>
  <c r="E124" i="4" s="1"/>
  <c r="G123" i="4"/>
  <c r="F123" i="4"/>
  <c r="E123" i="4"/>
  <c r="D123" i="4"/>
  <c r="G122" i="4"/>
  <c r="D122" i="4"/>
  <c r="E122" i="4" s="1"/>
  <c r="F122" i="4" s="1"/>
  <c r="G121" i="4"/>
  <c r="F121" i="4"/>
  <c r="D121" i="4"/>
  <c r="C120" i="4"/>
  <c r="G119" i="4"/>
  <c r="D119" i="4"/>
  <c r="E119" i="4" s="1"/>
  <c r="F119" i="4" s="1"/>
  <c r="G117" i="4"/>
  <c r="F117" i="4"/>
  <c r="D117" i="4"/>
  <c r="E117" i="4" s="1"/>
  <c r="G116" i="4"/>
  <c r="F116" i="4"/>
  <c r="D116" i="4"/>
  <c r="E116" i="4" s="1"/>
  <c r="C109" i="4"/>
  <c r="G108" i="4"/>
  <c r="D108" i="4"/>
  <c r="E108" i="4" s="1"/>
  <c r="F108" i="4" s="1"/>
  <c r="G107" i="4"/>
  <c r="D107" i="4"/>
  <c r="G106" i="4"/>
  <c r="F106" i="4"/>
  <c r="D106" i="4"/>
  <c r="E106" i="4" s="1"/>
  <c r="G105" i="4"/>
  <c r="F105" i="4"/>
  <c r="D105" i="4"/>
  <c r="C104" i="4"/>
  <c r="C110" i="4" s="1"/>
  <c r="G103" i="4"/>
  <c r="F103" i="4"/>
  <c r="D103" i="4"/>
  <c r="E103" i="4" s="1"/>
  <c r="G102" i="4"/>
  <c r="F102" i="4"/>
  <c r="D102" i="4"/>
  <c r="C101" i="4"/>
  <c r="G100" i="4"/>
  <c r="D100" i="4"/>
  <c r="E100" i="4" s="1"/>
  <c r="F100" i="4" s="1"/>
  <c r="G99" i="4"/>
  <c r="D99" i="4"/>
  <c r="E99" i="4" s="1"/>
  <c r="F99" i="4" s="1"/>
  <c r="G98" i="4"/>
  <c r="F98" i="4"/>
  <c r="D98" i="4"/>
  <c r="E98" i="4" s="1"/>
  <c r="G97" i="4"/>
  <c r="F97" i="4"/>
  <c r="D97" i="4"/>
  <c r="E97" i="4" s="1"/>
  <c r="G96" i="4"/>
  <c r="F96" i="4"/>
  <c r="D96" i="4"/>
  <c r="E96" i="4" s="1"/>
  <c r="G95" i="4"/>
  <c r="F95" i="4"/>
  <c r="D95" i="4"/>
  <c r="E95" i="4" s="1"/>
  <c r="G94" i="4"/>
  <c r="D94" i="4"/>
  <c r="E94" i="4" s="1"/>
  <c r="F94" i="4" s="1"/>
  <c r="G93" i="4"/>
  <c r="F93" i="4"/>
  <c r="D93" i="4"/>
  <c r="E93" i="4" s="1"/>
  <c r="C92" i="4"/>
  <c r="G91" i="4"/>
  <c r="D91" i="4"/>
  <c r="E91" i="4" s="1"/>
  <c r="F91" i="4" s="1"/>
  <c r="G90" i="4"/>
  <c r="F90" i="4"/>
  <c r="D90" i="4"/>
  <c r="E90" i="4" s="1"/>
  <c r="G89" i="4"/>
  <c r="F89" i="4"/>
  <c r="D89" i="4"/>
  <c r="E89" i="4" s="1"/>
  <c r="G88" i="4"/>
  <c r="F88" i="4"/>
  <c r="D88" i="4"/>
  <c r="C82" i="4"/>
  <c r="G81" i="4"/>
  <c r="D81" i="4"/>
  <c r="E81" i="4" s="1"/>
  <c r="F81" i="4" s="1"/>
  <c r="G80" i="4"/>
  <c r="D80" i="4"/>
  <c r="E80" i="4" s="1"/>
  <c r="F80" i="4" s="1"/>
  <c r="G79" i="4"/>
  <c r="F79" i="4"/>
  <c r="D79" i="4"/>
  <c r="E79" i="4" s="1"/>
  <c r="G78" i="4"/>
  <c r="F78" i="4"/>
  <c r="D78" i="4"/>
  <c r="E78" i="4" s="1"/>
  <c r="G77" i="4"/>
  <c r="D77" i="4"/>
  <c r="C76" i="4"/>
  <c r="G75" i="4"/>
  <c r="F75" i="4"/>
  <c r="D75" i="4"/>
  <c r="E75" i="4" s="1"/>
  <c r="G74" i="4"/>
  <c r="F74" i="4"/>
  <c r="D74" i="4"/>
  <c r="C73" i="4"/>
  <c r="G72" i="4"/>
  <c r="D72" i="4"/>
  <c r="E72" i="4" s="1"/>
  <c r="F72" i="4" s="1"/>
  <c r="G71" i="4"/>
  <c r="D71" i="4"/>
  <c r="E71" i="4" s="1"/>
  <c r="F71" i="4" s="1"/>
  <c r="G70" i="4"/>
  <c r="F70" i="4"/>
  <c r="D70" i="4"/>
  <c r="E70" i="4" s="1"/>
  <c r="G69" i="4"/>
  <c r="F69" i="4"/>
  <c r="D69" i="4"/>
  <c r="E69" i="4" s="1"/>
  <c r="G68" i="4"/>
  <c r="F68" i="4"/>
  <c r="D68" i="4"/>
  <c r="E68" i="4" s="1"/>
  <c r="G67" i="4"/>
  <c r="F67" i="4"/>
  <c r="D67" i="4"/>
  <c r="C66" i="4"/>
  <c r="G65" i="4"/>
  <c r="F65" i="4"/>
  <c r="D65" i="4"/>
  <c r="E65" i="4" s="1"/>
  <c r="G64" i="4"/>
  <c r="D64" i="4"/>
  <c r="E64" i="4" s="1"/>
  <c r="F64" i="4" s="1"/>
  <c r="G63" i="4"/>
  <c r="F63" i="4"/>
  <c r="D63" i="4"/>
  <c r="E63" i="4" s="1"/>
  <c r="G62" i="4"/>
  <c r="F62" i="4"/>
  <c r="D62" i="4"/>
  <c r="E62" i="4" s="1"/>
  <c r="C56" i="4"/>
  <c r="G55" i="4"/>
  <c r="D55" i="4"/>
  <c r="E55" i="4" s="1"/>
  <c r="F55" i="4" s="1"/>
  <c r="G54" i="4"/>
  <c r="D54" i="4"/>
  <c r="E54" i="4" s="1"/>
  <c r="F54" i="4" s="1"/>
  <c r="G53" i="4"/>
  <c r="F53" i="4"/>
  <c r="D53" i="4"/>
  <c r="E53" i="4" s="1"/>
  <c r="G52" i="4"/>
  <c r="D52" i="4"/>
  <c r="C51" i="4"/>
  <c r="G50" i="4"/>
  <c r="D50" i="4"/>
  <c r="E50" i="4" s="1"/>
  <c r="F50" i="4" s="1"/>
  <c r="G49" i="4"/>
  <c r="D49" i="4"/>
  <c r="E49" i="4" s="1"/>
  <c r="C48" i="4"/>
  <c r="G47" i="4"/>
  <c r="D47" i="4"/>
  <c r="E47" i="4" s="1"/>
  <c r="F47" i="4" s="1"/>
  <c r="G46" i="4"/>
  <c r="D46" i="4"/>
  <c r="E46" i="4" s="1"/>
  <c r="F46" i="4" s="1"/>
  <c r="G45" i="4"/>
  <c r="F45" i="4"/>
  <c r="D45" i="4"/>
  <c r="E45" i="4" s="1"/>
  <c r="G44" i="4"/>
  <c r="D44" i="4"/>
  <c r="E44" i="4" s="1"/>
  <c r="F44" i="4" s="1"/>
  <c r="G43" i="4"/>
  <c r="D43" i="4"/>
  <c r="E43" i="4" s="1"/>
  <c r="F43" i="4" s="1"/>
  <c r="G42" i="4"/>
  <c r="D42" i="4"/>
  <c r="E42" i="4" s="1"/>
  <c r="F42" i="4" s="1"/>
  <c r="G41" i="4"/>
  <c r="D41" i="4"/>
  <c r="E41" i="4" s="1"/>
  <c r="F41" i="4" s="1"/>
  <c r="G40" i="4"/>
  <c r="D40" i="4"/>
  <c r="C39" i="4"/>
  <c r="G38" i="4"/>
  <c r="D38" i="4"/>
  <c r="E38" i="4" s="1"/>
  <c r="F38" i="4" s="1"/>
  <c r="G37" i="4"/>
  <c r="F37" i="4"/>
  <c r="D37" i="4"/>
  <c r="E37" i="4" s="1"/>
  <c r="G36" i="4"/>
  <c r="D36" i="4"/>
  <c r="E36" i="4" s="1"/>
  <c r="F36" i="4" s="1"/>
  <c r="G35" i="4"/>
  <c r="D35" i="4"/>
  <c r="E35" i="4" s="1"/>
  <c r="F35" i="4" s="1"/>
  <c r="C29" i="4"/>
  <c r="G28" i="4"/>
  <c r="D28" i="4"/>
  <c r="E28" i="4" s="1"/>
  <c r="F28" i="4" s="1"/>
  <c r="G27" i="4"/>
  <c r="D27" i="4"/>
  <c r="E27" i="4" s="1"/>
  <c r="F27" i="4" s="1"/>
  <c r="G26" i="4"/>
  <c r="F26" i="4"/>
  <c r="D26" i="4"/>
  <c r="E26" i="4" s="1"/>
  <c r="G25" i="4"/>
  <c r="F25" i="4"/>
  <c r="D25" i="4"/>
  <c r="E25" i="4" s="1"/>
  <c r="G24" i="4"/>
  <c r="F24" i="4"/>
  <c r="D24" i="4"/>
  <c r="E24" i="4" s="1"/>
  <c r="C23" i="4"/>
  <c r="G22" i="4"/>
  <c r="F22" i="4"/>
  <c r="D22" i="4"/>
  <c r="G21" i="4"/>
  <c r="F21" i="4"/>
  <c r="D21" i="4"/>
  <c r="E21" i="4" s="1"/>
  <c r="C20" i="4"/>
  <c r="G19" i="4"/>
  <c r="D19" i="4"/>
  <c r="E19" i="4" s="1"/>
  <c r="F19" i="4" s="1"/>
  <c r="G18" i="4"/>
  <c r="D18" i="4"/>
  <c r="E18" i="4" s="1"/>
  <c r="F18" i="4" s="1"/>
  <c r="G17" i="4"/>
  <c r="F17" i="4"/>
  <c r="D17" i="4"/>
  <c r="E17" i="4" s="1"/>
  <c r="G16" i="4"/>
  <c r="D16" i="4"/>
  <c r="E16" i="4" s="1"/>
  <c r="F16" i="4" s="1"/>
  <c r="G15" i="4"/>
  <c r="D15" i="4"/>
  <c r="E15" i="4" s="1"/>
  <c r="F15" i="4" s="1"/>
  <c r="G14" i="4"/>
  <c r="D14" i="4"/>
  <c r="E14" i="4" s="1"/>
  <c r="F14" i="4" s="1"/>
  <c r="G13" i="4"/>
  <c r="D13" i="4"/>
  <c r="E13" i="4" s="1"/>
  <c r="F13" i="4" s="1"/>
  <c r="G12" i="4"/>
  <c r="D12" i="4"/>
  <c r="C11" i="4"/>
  <c r="G10" i="4"/>
  <c r="D10" i="4"/>
  <c r="E10" i="4" s="1"/>
  <c r="F10" i="4" s="1"/>
  <c r="G9" i="4"/>
  <c r="F9" i="4"/>
  <c r="D9" i="4"/>
  <c r="E9" i="4" s="1"/>
  <c r="G8" i="4"/>
  <c r="D8" i="4"/>
  <c r="E8" i="4" s="1"/>
  <c r="F8" i="4" s="1"/>
  <c r="G7" i="4"/>
  <c r="D7" i="4"/>
  <c r="D294" i="1"/>
  <c r="E294" i="1" s="1"/>
  <c r="F294" i="1"/>
  <c r="G294" i="1"/>
  <c r="G293" i="1"/>
  <c r="F293" i="1"/>
  <c r="D293" i="1"/>
  <c r="E293" i="1" s="1"/>
  <c r="G291" i="1"/>
  <c r="F291" i="1"/>
  <c r="D291" i="1"/>
  <c r="E291" i="1" s="1"/>
  <c r="G290" i="1"/>
  <c r="F290" i="1"/>
  <c r="D290" i="1"/>
  <c r="G286" i="1"/>
  <c r="F286" i="1"/>
  <c r="D286" i="1"/>
  <c r="E286" i="1" s="1"/>
  <c r="G285" i="1"/>
  <c r="F285" i="1"/>
  <c r="D285" i="1"/>
  <c r="E285" i="1" s="1"/>
  <c r="G284" i="1"/>
  <c r="F284" i="1"/>
  <c r="D284" i="1"/>
  <c r="E284" i="1" s="1"/>
  <c r="G295" i="1"/>
  <c r="F295" i="1"/>
  <c r="D295" i="1"/>
  <c r="E295" i="1" s="1"/>
  <c r="G278" i="1"/>
  <c r="F278" i="1"/>
  <c r="D278" i="1"/>
  <c r="E278" i="1" s="1"/>
  <c r="G277" i="1"/>
  <c r="F277" i="1"/>
  <c r="D277" i="1"/>
  <c r="E277" i="1" s="1"/>
  <c r="G276" i="1"/>
  <c r="F276" i="1"/>
  <c r="D276" i="1"/>
  <c r="G283" i="1"/>
  <c r="F283" i="1"/>
  <c r="D283" i="1"/>
  <c r="C298" i="1"/>
  <c r="G297" i="1"/>
  <c r="D297" i="1"/>
  <c r="E297" i="1" s="1"/>
  <c r="F297" i="1" s="1"/>
  <c r="G296" i="1"/>
  <c r="D296" i="1"/>
  <c r="E296" i="1" s="1"/>
  <c r="F296" i="1" s="1"/>
  <c r="C292" i="1"/>
  <c r="C289" i="1"/>
  <c r="G288" i="1"/>
  <c r="D288" i="1"/>
  <c r="E288" i="1" s="1"/>
  <c r="F288" i="1" s="1"/>
  <c r="G287" i="1"/>
  <c r="D287" i="1"/>
  <c r="E287" i="1" s="1"/>
  <c r="F287" i="1" s="1"/>
  <c r="C281" i="1"/>
  <c r="G279" i="1"/>
  <c r="D279" i="1"/>
  <c r="E279" i="1" s="1"/>
  <c r="F279" i="1" s="1"/>
  <c r="G262" i="1"/>
  <c r="F262" i="1"/>
  <c r="D262" i="1"/>
  <c r="E262" i="1" s="1"/>
  <c r="G255" i="1"/>
  <c r="F255" i="1"/>
  <c r="D255" i="1"/>
  <c r="E255" i="1" s="1"/>
  <c r="G266" i="1"/>
  <c r="F266" i="1"/>
  <c r="D266" i="1"/>
  <c r="E266" i="1" s="1"/>
  <c r="G254" i="1"/>
  <c r="F254" i="1"/>
  <c r="D254" i="1"/>
  <c r="E254" i="1" s="1"/>
  <c r="G267" i="1"/>
  <c r="F267" i="1"/>
  <c r="D267" i="1"/>
  <c r="E267" i="1" s="1"/>
  <c r="G257" i="1"/>
  <c r="F257" i="1"/>
  <c r="D257" i="1"/>
  <c r="E257" i="1" s="1"/>
  <c r="G258" i="1"/>
  <c r="F258" i="1"/>
  <c r="D258" i="1"/>
  <c r="G263" i="1"/>
  <c r="F263" i="1"/>
  <c r="D263" i="1"/>
  <c r="D264" i="1" s="1"/>
  <c r="G265" i="1"/>
  <c r="D265" i="1"/>
  <c r="E265" i="1" s="1"/>
  <c r="F265" i="1" s="1"/>
  <c r="G249" i="1"/>
  <c r="D249" i="1"/>
  <c r="E249" i="1" s="1"/>
  <c r="F249" i="1" s="1"/>
  <c r="G248" i="1"/>
  <c r="F248" i="1"/>
  <c r="D248" i="1"/>
  <c r="E248" i="1" s="1"/>
  <c r="G247" i="1"/>
  <c r="F247" i="1"/>
  <c r="D247" i="1"/>
  <c r="E247" i="1" s="1"/>
  <c r="Y270" i="1"/>
  <c r="Y303" i="1" s="1"/>
  <c r="C270" i="1"/>
  <c r="AC269" i="1"/>
  <c r="AB269" i="1"/>
  <c r="AA269" i="1"/>
  <c r="Z269" i="1"/>
  <c r="G269" i="1"/>
  <c r="D269" i="1"/>
  <c r="E269" i="1" s="1"/>
  <c r="F269" i="1" s="1"/>
  <c r="AC268" i="1"/>
  <c r="AB268" i="1"/>
  <c r="AA268" i="1"/>
  <c r="Z268" i="1"/>
  <c r="G268" i="1"/>
  <c r="D268" i="1"/>
  <c r="E268" i="1" s="1"/>
  <c r="F268" i="1" s="1"/>
  <c r="AC267" i="1"/>
  <c r="AB267" i="1"/>
  <c r="AA267" i="1"/>
  <c r="Z267" i="1"/>
  <c r="AC266" i="1"/>
  <c r="AB266" i="1"/>
  <c r="AA266" i="1"/>
  <c r="Z266" i="1"/>
  <c r="AC265" i="1"/>
  <c r="AB265" i="1"/>
  <c r="AA265" i="1"/>
  <c r="Z265" i="1"/>
  <c r="AC264" i="1"/>
  <c r="AB264" i="1"/>
  <c r="AA264" i="1"/>
  <c r="Z264" i="1"/>
  <c r="Y264" i="1"/>
  <c r="C264" i="1"/>
  <c r="AC263" i="1"/>
  <c r="AB263" i="1"/>
  <c r="AA263" i="1"/>
  <c r="Z263" i="1"/>
  <c r="AC262" i="1"/>
  <c r="AB262" i="1"/>
  <c r="AA262" i="1"/>
  <c r="Z262" i="1"/>
  <c r="Y261" i="1"/>
  <c r="C261" i="1"/>
  <c r="AC260" i="1"/>
  <c r="AB260" i="1"/>
  <c r="AA260" i="1"/>
  <c r="Z260" i="1"/>
  <c r="G260" i="1"/>
  <c r="D260" i="1"/>
  <c r="E260" i="1" s="1"/>
  <c r="F260" i="1" s="1"/>
  <c r="AC259" i="1"/>
  <c r="AB259" i="1"/>
  <c r="AA259" i="1"/>
  <c r="Z259" i="1"/>
  <c r="G259" i="1"/>
  <c r="D259" i="1"/>
  <c r="E259" i="1" s="1"/>
  <c r="F259" i="1" s="1"/>
  <c r="AC258" i="1"/>
  <c r="AB258" i="1"/>
  <c r="AA258" i="1"/>
  <c r="Z258" i="1"/>
  <c r="AC257" i="1"/>
  <c r="AB257" i="1"/>
  <c r="AA257" i="1"/>
  <c r="Z257" i="1"/>
  <c r="Y252" i="1"/>
  <c r="C252" i="1"/>
  <c r="AC250" i="1"/>
  <c r="AB250" i="1"/>
  <c r="AA250" i="1"/>
  <c r="Z250" i="1"/>
  <c r="G250" i="1"/>
  <c r="D250" i="1"/>
  <c r="E250" i="1" s="1"/>
  <c r="F250" i="1" s="1"/>
  <c r="AC249" i="1"/>
  <c r="Z249" i="1"/>
  <c r="AA249" i="1" s="1"/>
  <c r="AB249" i="1" s="1"/>
  <c r="AC248" i="1"/>
  <c r="AB248" i="1"/>
  <c r="AA248" i="1"/>
  <c r="Z248" i="1"/>
  <c r="AC247" i="1"/>
  <c r="AB247" i="1"/>
  <c r="AA247" i="1"/>
  <c r="Z247" i="1"/>
  <c r="C232" i="1"/>
  <c r="G229" i="1"/>
  <c r="F229" i="1"/>
  <c r="D229" i="1"/>
  <c r="E229" i="1" s="1"/>
  <c r="G225" i="1"/>
  <c r="F225" i="1"/>
  <c r="D225" i="1"/>
  <c r="E225" i="1" s="1"/>
  <c r="G234" i="1"/>
  <c r="F234" i="1"/>
  <c r="D234" i="1"/>
  <c r="E234" i="1" s="1"/>
  <c r="G233" i="1"/>
  <c r="F233" i="1"/>
  <c r="D233" i="1"/>
  <c r="E233" i="1" s="1"/>
  <c r="G238" i="1"/>
  <c r="F238" i="1"/>
  <c r="D238" i="1"/>
  <c r="G237" i="1"/>
  <c r="F237" i="1"/>
  <c r="D237" i="1"/>
  <c r="E237" i="1" s="1"/>
  <c r="G236" i="1"/>
  <c r="F236" i="1"/>
  <c r="D236" i="1"/>
  <c r="E236" i="1" s="1"/>
  <c r="AC237" i="1"/>
  <c r="AB237" i="1"/>
  <c r="AA237" i="1"/>
  <c r="Z237" i="1"/>
  <c r="G226" i="1"/>
  <c r="F226" i="1"/>
  <c r="D226" i="1"/>
  <c r="E226" i="1" s="1"/>
  <c r="G231" i="1"/>
  <c r="D231" i="1"/>
  <c r="E231" i="1" s="1"/>
  <c r="F231" i="1" s="1"/>
  <c r="G230" i="1"/>
  <c r="D230" i="1"/>
  <c r="E230" i="1" s="1"/>
  <c r="F230" i="1" s="1"/>
  <c r="G219" i="1"/>
  <c r="F219" i="1"/>
  <c r="D219" i="1"/>
  <c r="E219" i="1" s="1"/>
  <c r="G218" i="1"/>
  <c r="F218" i="1"/>
  <c r="D218" i="1"/>
  <c r="E218" i="1" s="1"/>
  <c r="G217" i="1"/>
  <c r="F217" i="1"/>
  <c r="D217" i="1"/>
  <c r="Y241" i="1"/>
  <c r="C241" i="1"/>
  <c r="AC240" i="1"/>
  <c r="AB240" i="1"/>
  <c r="AA240" i="1"/>
  <c r="Z240" i="1"/>
  <c r="G240" i="1"/>
  <c r="D240" i="1"/>
  <c r="E240" i="1" s="1"/>
  <c r="F240" i="1" s="1"/>
  <c r="AC239" i="1"/>
  <c r="AB239" i="1"/>
  <c r="AA239" i="1"/>
  <c r="Z239" i="1"/>
  <c r="G239" i="1"/>
  <c r="D239" i="1"/>
  <c r="E239" i="1" s="1"/>
  <c r="F239" i="1" s="1"/>
  <c r="AC238" i="1"/>
  <c r="AB238" i="1"/>
  <c r="AA238" i="1"/>
  <c r="Z238" i="1"/>
  <c r="AC236" i="1"/>
  <c r="AB236" i="1"/>
  <c r="AA236" i="1"/>
  <c r="Z236" i="1"/>
  <c r="AC235" i="1"/>
  <c r="AB235" i="1"/>
  <c r="AA235" i="1"/>
  <c r="Z235" i="1"/>
  <c r="Y235" i="1"/>
  <c r="C235" i="1"/>
  <c r="AC234" i="1"/>
  <c r="AB234" i="1"/>
  <c r="AA234" i="1"/>
  <c r="Z234" i="1"/>
  <c r="AC233" i="1"/>
  <c r="AB233" i="1"/>
  <c r="AA233" i="1"/>
  <c r="Z233" i="1"/>
  <c r="Y232" i="1"/>
  <c r="AC231" i="1"/>
  <c r="AB231" i="1"/>
  <c r="AA231" i="1"/>
  <c r="Z231" i="1"/>
  <c r="AC230" i="1"/>
  <c r="AB230" i="1"/>
  <c r="AA230" i="1"/>
  <c r="Z230" i="1"/>
  <c r="AC229" i="1"/>
  <c r="AB229" i="1"/>
  <c r="AA229" i="1"/>
  <c r="Z229" i="1"/>
  <c r="AC226" i="1"/>
  <c r="AB226" i="1"/>
  <c r="AB232" i="1" s="1"/>
  <c r="AA226" i="1"/>
  <c r="AA232" i="1" s="1"/>
  <c r="Z226" i="1"/>
  <c r="Z232" i="1" s="1"/>
  <c r="Y222" i="1"/>
  <c r="C222" i="1"/>
  <c r="AC220" i="1"/>
  <c r="AB220" i="1"/>
  <c r="AA220" i="1"/>
  <c r="Z220" i="1"/>
  <c r="G220" i="1"/>
  <c r="D220" i="1"/>
  <c r="E220" i="1" s="1"/>
  <c r="F220" i="1" s="1"/>
  <c r="AC219" i="1"/>
  <c r="Z219" i="1"/>
  <c r="AA219" i="1" s="1"/>
  <c r="AB219" i="1" s="1"/>
  <c r="AC218" i="1"/>
  <c r="AB218" i="1"/>
  <c r="AA218" i="1"/>
  <c r="Z218" i="1"/>
  <c r="AC217" i="1"/>
  <c r="AB217" i="1"/>
  <c r="AA217" i="1"/>
  <c r="Z217" i="1"/>
  <c r="Z222" i="1" s="1"/>
  <c r="G196" i="1"/>
  <c r="F196" i="1"/>
  <c r="D196" i="1"/>
  <c r="E196" i="1" s="1"/>
  <c r="G204" i="1"/>
  <c r="F204" i="1"/>
  <c r="D204" i="1"/>
  <c r="E204" i="1" s="1"/>
  <c r="G207" i="1"/>
  <c r="F207" i="1"/>
  <c r="D207" i="1"/>
  <c r="E207" i="1" s="1"/>
  <c r="G205" i="1"/>
  <c r="F205" i="1"/>
  <c r="D205" i="1"/>
  <c r="G197" i="1"/>
  <c r="F197" i="1"/>
  <c r="D197" i="1"/>
  <c r="G208" i="1"/>
  <c r="F208" i="1"/>
  <c r="D208" i="1"/>
  <c r="E208" i="1" s="1"/>
  <c r="G191" i="1"/>
  <c r="F191" i="1"/>
  <c r="D191" i="1"/>
  <c r="E191" i="1" s="1"/>
  <c r="Y211" i="1"/>
  <c r="C211" i="1"/>
  <c r="AC210" i="1"/>
  <c r="AB210" i="1"/>
  <c r="AA210" i="1"/>
  <c r="Z210" i="1"/>
  <c r="G210" i="1"/>
  <c r="D210" i="1"/>
  <c r="E210" i="1" s="1"/>
  <c r="F210" i="1" s="1"/>
  <c r="AC209" i="1"/>
  <c r="AB209" i="1"/>
  <c r="AA209" i="1"/>
  <c r="Z209" i="1"/>
  <c r="G209" i="1"/>
  <c r="D209" i="1"/>
  <c r="E209" i="1" s="1"/>
  <c r="F209" i="1" s="1"/>
  <c r="AC208" i="1"/>
  <c r="AB208" i="1"/>
  <c r="AA208" i="1"/>
  <c r="Z208" i="1"/>
  <c r="AC207" i="1"/>
  <c r="AB207" i="1"/>
  <c r="AA207" i="1"/>
  <c r="Z207" i="1"/>
  <c r="AC206" i="1"/>
  <c r="AB206" i="1"/>
  <c r="AA206" i="1"/>
  <c r="Z206" i="1"/>
  <c r="Y206" i="1"/>
  <c r="C206" i="1"/>
  <c r="AC205" i="1"/>
  <c r="AB205" i="1"/>
  <c r="AA205" i="1"/>
  <c r="Z205" i="1"/>
  <c r="AC204" i="1"/>
  <c r="AB204" i="1"/>
  <c r="AA204" i="1"/>
  <c r="Z204" i="1"/>
  <c r="Y203" i="1"/>
  <c r="C203" i="1"/>
  <c r="AC202" i="1"/>
  <c r="AB202" i="1"/>
  <c r="AA202" i="1"/>
  <c r="Z202" i="1"/>
  <c r="G202" i="1"/>
  <c r="D202" i="1"/>
  <c r="E202" i="1" s="1"/>
  <c r="F202" i="1" s="1"/>
  <c r="AC201" i="1"/>
  <c r="AB201" i="1"/>
  <c r="AA201" i="1"/>
  <c r="Z201" i="1"/>
  <c r="G201" i="1"/>
  <c r="D201" i="1"/>
  <c r="E201" i="1" s="1"/>
  <c r="F201" i="1" s="1"/>
  <c r="AC199" i="1"/>
  <c r="AB199" i="1"/>
  <c r="AA199" i="1"/>
  <c r="Z199" i="1"/>
  <c r="AC197" i="1"/>
  <c r="AB197" i="1"/>
  <c r="AA197" i="1"/>
  <c r="Z197" i="1"/>
  <c r="Y194" i="1"/>
  <c r="C194" i="1"/>
  <c r="AC192" i="1"/>
  <c r="AB192" i="1"/>
  <c r="AA192" i="1"/>
  <c r="Z192" i="1"/>
  <c r="G192" i="1"/>
  <c r="D192" i="1"/>
  <c r="E192" i="1" s="1"/>
  <c r="F192" i="1" s="1"/>
  <c r="AC191" i="1"/>
  <c r="Z191" i="1"/>
  <c r="AA191" i="1" s="1"/>
  <c r="AC190" i="1"/>
  <c r="AB190" i="1"/>
  <c r="AA190" i="1"/>
  <c r="Z190" i="1"/>
  <c r="G190" i="1"/>
  <c r="D190" i="1"/>
  <c r="E190" i="1" s="1"/>
  <c r="F190" i="1" s="1"/>
  <c r="AC189" i="1"/>
  <c r="AB189" i="1"/>
  <c r="AA189" i="1"/>
  <c r="Z189" i="1"/>
  <c r="G189" i="1"/>
  <c r="D189" i="1"/>
  <c r="G180" i="1"/>
  <c r="F180" i="1"/>
  <c r="D180" i="1"/>
  <c r="E180" i="1" s="1"/>
  <c r="G179" i="1"/>
  <c r="F179" i="1"/>
  <c r="D179" i="1"/>
  <c r="E179" i="1" s="1"/>
  <c r="G177" i="1"/>
  <c r="F177" i="1"/>
  <c r="D177" i="1"/>
  <c r="E177" i="1" s="1"/>
  <c r="G176" i="1"/>
  <c r="D176" i="1"/>
  <c r="E176" i="1" s="1"/>
  <c r="F176" i="1" s="1"/>
  <c r="D169" i="1"/>
  <c r="E169" i="1" s="1"/>
  <c r="F169" i="1" s="1"/>
  <c r="G169" i="1"/>
  <c r="G264" i="1" l="1"/>
  <c r="Z261" i="1"/>
  <c r="AA270" i="1"/>
  <c r="AA303" i="1" s="1"/>
  <c r="G270" i="1"/>
  <c r="F235" i="1"/>
  <c r="AC222" i="1"/>
  <c r="AA261" i="1"/>
  <c r="F292" i="1"/>
  <c r="G148" i="4"/>
  <c r="F237" i="4"/>
  <c r="G216" i="4"/>
  <c r="D253" i="4"/>
  <c r="D260" i="4"/>
  <c r="F199" i="4"/>
  <c r="G237" i="4"/>
  <c r="G263" i="4"/>
  <c r="G269" i="4"/>
  <c r="F120" i="4"/>
  <c r="D237" i="4"/>
  <c r="D243" i="4"/>
  <c r="F253" i="4"/>
  <c r="D263" i="4"/>
  <c r="F131" i="4"/>
  <c r="G92" i="4"/>
  <c r="G160" i="4"/>
  <c r="G210" i="4"/>
  <c r="E235" i="4"/>
  <c r="E237" i="4" s="1"/>
  <c r="F104" i="4"/>
  <c r="F184" i="4"/>
  <c r="D210" i="4"/>
  <c r="G243" i="4"/>
  <c r="E254" i="4"/>
  <c r="E260" i="4" s="1"/>
  <c r="E261" i="4"/>
  <c r="E263" i="4" s="1"/>
  <c r="C270" i="4"/>
  <c r="G76" i="4"/>
  <c r="G120" i="4"/>
  <c r="G199" i="4"/>
  <c r="F226" i="4"/>
  <c r="G51" i="4"/>
  <c r="D76" i="4"/>
  <c r="F76" i="4"/>
  <c r="F210" i="4"/>
  <c r="G226" i="4"/>
  <c r="E242" i="4"/>
  <c r="F242" i="4" s="1"/>
  <c r="F243" i="4" s="1"/>
  <c r="E249" i="4"/>
  <c r="E253" i="4" s="1"/>
  <c r="F260" i="4"/>
  <c r="F92" i="4"/>
  <c r="G234" i="4"/>
  <c r="F234" i="4"/>
  <c r="D234" i="4"/>
  <c r="E227" i="4"/>
  <c r="E234" i="4" s="1"/>
  <c r="C244" i="4"/>
  <c r="G73" i="4"/>
  <c r="G165" i="4"/>
  <c r="D39" i="4"/>
  <c r="D148" i="4"/>
  <c r="D216" i="4"/>
  <c r="E209" i="4"/>
  <c r="E210" i="4" s="1"/>
  <c r="F207" i="4"/>
  <c r="G207" i="4"/>
  <c r="E199" i="4"/>
  <c r="D199" i="4"/>
  <c r="D189" i="4"/>
  <c r="E189" i="4"/>
  <c r="F189" i="4"/>
  <c r="G184" i="4"/>
  <c r="G181" i="4"/>
  <c r="D181" i="4"/>
  <c r="F181" i="4"/>
  <c r="D175" i="4"/>
  <c r="G175" i="4"/>
  <c r="C190" i="4"/>
  <c r="F165" i="4"/>
  <c r="D160" i="4"/>
  <c r="G157" i="4"/>
  <c r="D157" i="4"/>
  <c r="E148" i="4"/>
  <c r="C166" i="4"/>
  <c r="G137" i="4"/>
  <c r="D137" i="4"/>
  <c r="G128" i="4"/>
  <c r="D120" i="4"/>
  <c r="C111" i="4"/>
  <c r="E105" i="4"/>
  <c r="D109" i="4"/>
  <c r="E107" i="4"/>
  <c r="F107" i="4" s="1"/>
  <c r="F109" i="4" s="1"/>
  <c r="G104" i="4"/>
  <c r="G110" i="4" s="1"/>
  <c r="G111" i="4" s="1"/>
  <c r="D101" i="4"/>
  <c r="G101" i="4"/>
  <c r="E101" i="4"/>
  <c r="D92" i="4"/>
  <c r="E88" i="4"/>
  <c r="E92" i="4" s="1"/>
  <c r="D82" i="4"/>
  <c r="D73" i="4"/>
  <c r="G66" i="4"/>
  <c r="D66" i="4"/>
  <c r="E66" i="4"/>
  <c r="G56" i="4"/>
  <c r="G48" i="4"/>
  <c r="D48" i="4"/>
  <c r="C57" i="4"/>
  <c r="G39" i="4"/>
  <c r="F39" i="4"/>
  <c r="G131" i="4"/>
  <c r="D23" i="4"/>
  <c r="E39" i="4"/>
  <c r="D51" i="4"/>
  <c r="E67" i="4"/>
  <c r="E73" i="4" s="1"/>
  <c r="G82" i="4"/>
  <c r="E51" i="4"/>
  <c r="D56" i="4"/>
  <c r="D29" i="4"/>
  <c r="E40" i="4"/>
  <c r="F66" i="4"/>
  <c r="E77" i="4"/>
  <c r="G29" i="4"/>
  <c r="F29" i="4"/>
  <c r="E29" i="4"/>
  <c r="D131" i="4"/>
  <c r="C30" i="4"/>
  <c r="E22" i="4"/>
  <c r="E23" i="4" s="1"/>
  <c r="D20" i="4"/>
  <c r="G20" i="4"/>
  <c r="D11" i="4"/>
  <c r="G11" i="4"/>
  <c r="F73" i="4"/>
  <c r="E120" i="4"/>
  <c r="D269" i="4"/>
  <c r="E266" i="4"/>
  <c r="E269" i="4" s="1"/>
  <c r="E7" i="4"/>
  <c r="F23" i="4"/>
  <c r="F49" i="4"/>
  <c r="F51" i="4" s="1"/>
  <c r="E52" i="4"/>
  <c r="E74" i="4"/>
  <c r="E76" i="4" s="1"/>
  <c r="F101" i="4"/>
  <c r="G109" i="4"/>
  <c r="D128" i="4"/>
  <c r="E121" i="4"/>
  <c r="E128" i="4" s="1"/>
  <c r="F137" i="4"/>
  <c r="E181" i="4"/>
  <c r="E12" i="4"/>
  <c r="G23" i="4"/>
  <c r="D104" i="4"/>
  <c r="D110" i="4" s="1"/>
  <c r="D111" i="4" s="1"/>
  <c r="E102" i="4"/>
  <c r="E104" i="4" s="1"/>
  <c r="F128" i="4"/>
  <c r="G189" i="4"/>
  <c r="C83" i="4"/>
  <c r="C138" i="4"/>
  <c r="E160" i="4"/>
  <c r="F158" i="4"/>
  <c r="F160" i="4" s="1"/>
  <c r="D165" i="4"/>
  <c r="E161" i="4"/>
  <c r="E165" i="4" s="1"/>
  <c r="D184" i="4"/>
  <c r="E182" i="4"/>
  <c r="E184" i="4" s="1"/>
  <c r="D207" i="4"/>
  <c r="E200" i="4"/>
  <c r="E207" i="4" s="1"/>
  <c r="F216" i="4"/>
  <c r="C217" i="4"/>
  <c r="D226" i="4"/>
  <c r="E222" i="4"/>
  <c r="E226" i="4" s="1"/>
  <c r="F269" i="4"/>
  <c r="E132" i="4"/>
  <c r="E137" i="4" s="1"/>
  <c r="F144" i="4"/>
  <c r="F148" i="4" s="1"/>
  <c r="E149" i="4"/>
  <c r="E171" i="4"/>
  <c r="E213" i="4"/>
  <c r="E216" i="4" s="1"/>
  <c r="G292" i="1"/>
  <c r="G206" i="1"/>
  <c r="G232" i="1"/>
  <c r="AC252" i="1"/>
  <c r="AB252" i="1"/>
  <c r="Z270" i="1"/>
  <c r="Z303" i="1" s="1"/>
  <c r="G289" i="1"/>
  <c r="G298" i="1"/>
  <c r="D292" i="1"/>
  <c r="E290" i="1"/>
  <c r="E292" i="1" s="1"/>
  <c r="G281" i="1"/>
  <c r="AC232" i="1"/>
  <c r="AB261" i="1"/>
  <c r="AA222" i="1"/>
  <c r="Z241" i="1"/>
  <c r="Z242" i="1" s="1"/>
  <c r="AB241" i="1"/>
  <c r="Z252" i="1"/>
  <c r="AC261" i="1"/>
  <c r="Y271" i="1"/>
  <c r="Y304" i="1" s="1"/>
  <c r="AB270" i="1"/>
  <c r="AB303" i="1" s="1"/>
  <c r="F264" i="1"/>
  <c r="F232" i="1"/>
  <c r="D232" i="1"/>
  <c r="AB222" i="1"/>
  <c r="AA241" i="1"/>
  <c r="G241" i="1"/>
  <c r="Y242" i="1"/>
  <c r="G235" i="1"/>
  <c r="E232" i="1"/>
  <c r="AA252" i="1"/>
  <c r="AA271" i="1" s="1"/>
  <c r="AA304" i="1" s="1"/>
  <c r="AC270" i="1"/>
  <c r="AC303" i="1" s="1"/>
  <c r="D289" i="1"/>
  <c r="D298" i="1"/>
  <c r="D281" i="1"/>
  <c r="E276" i="1"/>
  <c r="E281" i="1" s="1"/>
  <c r="E283" i="1"/>
  <c r="E289" i="1" s="1"/>
  <c r="C299" i="1"/>
  <c r="F289" i="1"/>
  <c r="F298" i="1"/>
  <c r="F281" i="1"/>
  <c r="E298" i="1"/>
  <c r="G261" i="1"/>
  <c r="D270" i="1"/>
  <c r="F270" i="1"/>
  <c r="E270" i="1"/>
  <c r="D241" i="1"/>
  <c r="D261" i="1"/>
  <c r="AC241" i="1"/>
  <c r="F261" i="1"/>
  <c r="E258" i="1"/>
  <c r="E261" i="1" s="1"/>
  <c r="E263" i="1"/>
  <c r="E264" i="1" s="1"/>
  <c r="G252" i="1"/>
  <c r="F252" i="1"/>
  <c r="E252" i="1"/>
  <c r="D252" i="1"/>
  <c r="D271" i="1" s="1"/>
  <c r="C271" i="1"/>
  <c r="D235" i="1"/>
  <c r="E235" i="1"/>
  <c r="E238" i="1"/>
  <c r="E241" i="1" s="1"/>
  <c r="AA211" i="1"/>
  <c r="F222" i="1"/>
  <c r="G222" i="1"/>
  <c r="D222" i="1"/>
  <c r="C242" i="1"/>
  <c r="E217" i="1"/>
  <c r="E222" i="1" s="1"/>
  <c r="F241" i="1"/>
  <c r="AB203" i="1"/>
  <c r="G194" i="1"/>
  <c r="AC194" i="1"/>
  <c r="AC203" i="1"/>
  <c r="Z194" i="1"/>
  <c r="Z203" i="1"/>
  <c r="G203" i="1"/>
  <c r="Z211" i="1"/>
  <c r="AC211" i="1"/>
  <c r="D206" i="1"/>
  <c r="F206" i="1"/>
  <c r="E211" i="1"/>
  <c r="AB211" i="1"/>
  <c r="Y212" i="1"/>
  <c r="G211" i="1"/>
  <c r="D194" i="1"/>
  <c r="AA203" i="1"/>
  <c r="D203" i="1"/>
  <c r="E205" i="1"/>
  <c r="E206" i="1" s="1"/>
  <c r="E197" i="1"/>
  <c r="E203" i="1" s="1"/>
  <c r="D211" i="1"/>
  <c r="C212" i="1"/>
  <c r="AB191" i="1"/>
  <c r="AB194" i="1" s="1"/>
  <c r="AA194" i="1"/>
  <c r="F211" i="1"/>
  <c r="F203" i="1"/>
  <c r="E189" i="1"/>
  <c r="G171" i="1"/>
  <c r="F171" i="1"/>
  <c r="D171" i="1"/>
  <c r="E171" i="1" s="1"/>
  <c r="G170" i="1"/>
  <c r="F170" i="1"/>
  <c r="D170" i="1"/>
  <c r="E170" i="1" s="1"/>
  <c r="G167" i="1"/>
  <c r="D167" i="1"/>
  <c r="Y183" i="1"/>
  <c r="C183" i="1"/>
  <c r="AC182" i="1"/>
  <c r="AB182" i="1"/>
  <c r="AA182" i="1"/>
  <c r="Z182" i="1"/>
  <c r="G182" i="1"/>
  <c r="D182" i="1"/>
  <c r="E182" i="1" s="1"/>
  <c r="F182" i="1" s="1"/>
  <c r="AC181" i="1"/>
  <c r="AB181" i="1"/>
  <c r="AA181" i="1"/>
  <c r="Z181" i="1"/>
  <c r="G181" i="1"/>
  <c r="D181" i="1"/>
  <c r="E181" i="1" s="1"/>
  <c r="F181" i="1" s="1"/>
  <c r="AC180" i="1"/>
  <c r="AB180" i="1"/>
  <c r="AA180" i="1"/>
  <c r="Z180" i="1"/>
  <c r="AC179" i="1"/>
  <c r="AB179" i="1"/>
  <c r="AA179" i="1"/>
  <c r="Z179" i="1"/>
  <c r="AC178" i="1"/>
  <c r="AB178" i="1"/>
  <c r="AA178" i="1"/>
  <c r="Z178" i="1"/>
  <c r="Y178" i="1"/>
  <c r="G178" i="1"/>
  <c r="C178" i="1"/>
  <c r="F178" i="1"/>
  <c r="D178" i="1"/>
  <c r="Y175" i="1"/>
  <c r="C175" i="1"/>
  <c r="AC174" i="1"/>
  <c r="AB174" i="1"/>
  <c r="AA174" i="1"/>
  <c r="Z174" i="1"/>
  <c r="G174" i="1"/>
  <c r="D174" i="1"/>
  <c r="E174" i="1" s="1"/>
  <c r="F174" i="1" s="1"/>
  <c r="AC173" i="1"/>
  <c r="AB173" i="1"/>
  <c r="AA173" i="1"/>
  <c r="Z173" i="1"/>
  <c r="G173" i="1"/>
  <c r="D173" i="1"/>
  <c r="E173" i="1" s="1"/>
  <c r="F173" i="1" s="1"/>
  <c r="AC172" i="1"/>
  <c r="AB172" i="1"/>
  <c r="AA172" i="1"/>
  <c r="Z172" i="1"/>
  <c r="AC171" i="1"/>
  <c r="AB171" i="1"/>
  <c r="AA171" i="1"/>
  <c r="Z171" i="1"/>
  <c r="AC170" i="1"/>
  <c r="AB170" i="1"/>
  <c r="AA170" i="1"/>
  <c r="Z170" i="1"/>
  <c r="AC169" i="1"/>
  <c r="AB169" i="1"/>
  <c r="AA169" i="1"/>
  <c r="Z169" i="1"/>
  <c r="G168" i="1"/>
  <c r="D168" i="1"/>
  <c r="E168" i="1" s="1"/>
  <c r="F168" i="1" s="1"/>
  <c r="AC167" i="1"/>
  <c r="AB167" i="1"/>
  <c r="AA167" i="1"/>
  <c r="Z167" i="1"/>
  <c r="AC160" i="1"/>
  <c r="AB160" i="1"/>
  <c r="AA160" i="1"/>
  <c r="Z160" i="1"/>
  <c r="G160" i="1"/>
  <c r="D160" i="1"/>
  <c r="E160" i="1" s="1"/>
  <c r="F160" i="1" s="1"/>
  <c r="Y164" i="1"/>
  <c r="C164" i="1"/>
  <c r="AC163" i="1"/>
  <c r="AB163" i="1"/>
  <c r="AA163" i="1"/>
  <c r="Z163" i="1"/>
  <c r="G163" i="1"/>
  <c r="D163" i="1"/>
  <c r="E163" i="1" s="1"/>
  <c r="F163" i="1" s="1"/>
  <c r="AC162" i="1"/>
  <c r="AB162" i="1"/>
  <c r="AA162" i="1"/>
  <c r="Z162" i="1"/>
  <c r="G162" i="1"/>
  <c r="F162" i="1"/>
  <c r="D162" i="1"/>
  <c r="E162" i="1" s="1"/>
  <c r="AC161" i="1"/>
  <c r="AB161" i="1"/>
  <c r="AA161" i="1"/>
  <c r="Z161" i="1"/>
  <c r="G161" i="1"/>
  <c r="F161" i="1"/>
  <c r="D161" i="1"/>
  <c r="E161" i="1" s="1"/>
  <c r="G271" i="1" l="1"/>
  <c r="AB242" i="1"/>
  <c r="AC242" i="1"/>
  <c r="G299" i="1"/>
  <c r="G270" i="4"/>
  <c r="E243" i="4"/>
  <c r="E244" i="4" s="1"/>
  <c r="G244" i="4"/>
  <c r="G217" i="4"/>
  <c r="D244" i="4"/>
  <c r="F110" i="4"/>
  <c r="F111" i="4" s="1"/>
  <c r="F244" i="4"/>
  <c r="F270" i="4"/>
  <c r="F217" i="4"/>
  <c r="G166" i="4"/>
  <c r="D270" i="4"/>
  <c r="G190" i="4"/>
  <c r="D166" i="4"/>
  <c r="E110" i="4"/>
  <c r="E111" i="4" s="1"/>
  <c r="E270" i="4"/>
  <c r="G83" i="4"/>
  <c r="C303" i="1"/>
  <c r="D217" i="4"/>
  <c r="D190" i="4"/>
  <c r="D30" i="4"/>
  <c r="E217" i="4"/>
  <c r="C272" i="4"/>
  <c r="G138" i="4"/>
  <c r="E109" i="4"/>
  <c r="D83" i="4"/>
  <c r="D57" i="4"/>
  <c r="G57" i="4"/>
  <c r="D138" i="4"/>
  <c r="E82" i="4"/>
  <c r="E83" i="4" s="1"/>
  <c r="F77" i="4"/>
  <c r="F82" i="4" s="1"/>
  <c r="F83" i="4" s="1"/>
  <c r="E48" i="4"/>
  <c r="F40" i="4"/>
  <c r="F48" i="4" s="1"/>
  <c r="E131" i="4"/>
  <c r="E138" i="4" s="1"/>
  <c r="G30" i="4"/>
  <c r="E175" i="4"/>
  <c r="E190" i="4" s="1"/>
  <c r="F171" i="4"/>
  <c r="F175" i="4" s="1"/>
  <c r="F190" i="4" s="1"/>
  <c r="F149" i="4"/>
  <c r="F157" i="4" s="1"/>
  <c r="F166" i="4" s="1"/>
  <c r="E157" i="4"/>
  <c r="E166" i="4" s="1"/>
  <c r="E20" i="4"/>
  <c r="F12" i="4"/>
  <c r="F20" i="4" s="1"/>
  <c r="E11" i="4"/>
  <c r="F7" i="4"/>
  <c r="F11" i="4" s="1"/>
  <c r="C140" i="4"/>
  <c r="E56" i="4"/>
  <c r="F52" i="4"/>
  <c r="F56" i="4" s="1"/>
  <c r="F138" i="4"/>
  <c r="AC175" i="1"/>
  <c r="G242" i="1"/>
  <c r="F242" i="1"/>
  <c r="AA242" i="1"/>
  <c r="Z271" i="1"/>
  <c r="Z304" i="1" s="1"/>
  <c r="D299" i="1"/>
  <c r="Z212" i="1"/>
  <c r="AB271" i="1"/>
  <c r="AB304" i="1" s="1"/>
  <c r="G212" i="1"/>
  <c r="AC271" i="1"/>
  <c r="AC304" i="1" s="1"/>
  <c r="E299" i="1"/>
  <c r="F299" i="1"/>
  <c r="F271" i="1"/>
  <c r="E271" i="1"/>
  <c r="AC212" i="1"/>
  <c r="AB212" i="1"/>
  <c r="AA212" i="1"/>
  <c r="D242" i="1"/>
  <c r="E242" i="1"/>
  <c r="F183" i="1"/>
  <c r="AA183" i="1"/>
  <c r="G183" i="1"/>
  <c r="AB183" i="1"/>
  <c r="Z183" i="1"/>
  <c r="AA164" i="1"/>
  <c r="Z175" i="1"/>
  <c r="AA175" i="1"/>
  <c r="D212" i="1"/>
  <c r="AC183" i="1"/>
  <c r="Z164" i="1"/>
  <c r="AB164" i="1"/>
  <c r="AB175" i="1"/>
  <c r="Y184" i="1"/>
  <c r="C184" i="1"/>
  <c r="E167" i="1"/>
  <c r="D175" i="1"/>
  <c r="AC164" i="1"/>
  <c r="D183" i="1"/>
  <c r="G175" i="1"/>
  <c r="E194" i="1"/>
  <c r="E212" i="1" s="1"/>
  <c r="F189" i="1"/>
  <c r="F194" i="1" s="1"/>
  <c r="F212" i="1" s="1"/>
  <c r="E178" i="1"/>
  <c r="E183" i="1"/>
  <c r="F164" i="1"/>
  <c r="D164" i="1"/>
  <c r="G164" i="1"/>
  <c r="E164" i="1"/>
  <c r="G272" i="4" l="1"/>
  <c r="D272" i="4"/>
  <c r="C273" i="4"/>
  <c r="F272" i="4"/>
  <c r="E272" i="4"/>
  <c r="G140" i="4"/>
  <c r="D140" i="4"/>
  <c r="F57" i="4"/>
  <c r="E57" i="4"/>
  <c r="F30" i="4"/>
  <c r="E30" i="4"/>
  <c r="AA184" i="1"/>
  <c r="AB184" i="1"/>
  <c r="G184" i="1"/>
  <c r="G303" i="1" s="1"/>
  <c r="Z184" i="1"/>
  <c r="D184" i="1"/>
  <c r="D303" i="1" s="1"/>
  <c r="AC184" i="1"/>
  <c r="F167" i="1"/>
  <c r="F175" i="1" s="1"/>
  <c r="F184" i="1" s="1"/>
  <c r="F303" i="1" s="1"/>
  <c r="E175" i="1"/>
  <c r="E184" i="1" s="1"/>
  <c r="E303" i="1" s="1"/>
  <c r="D273" i="4" l="1"/>
  <c r="G273" i="4"/>
  <c r="F140" i="4"/>
  <c r="F273" i="4" s="1"/>
  <c r="E140" i="4"/>
  <c r="E273" i="4" s="1"/>
  <c r="G145" i="1"/>
  <c r="F145" i="1"/>
  <c r="D145" i="1"/>
  <c r="E145" i="1" s="1"/>
  <c r="G146" i="1"/>
  <c r="F146" i="1"/>
  <c r="D146" i="1"/>
  <c r="E146" i="1" s="1"/>
  <c r="C92" i="1"/>
  <c r="C12" i="1"/>
  <c r="G150" i="1"/>
  <c r="F150" i="1"/>
  <c r="D150" i="1"/>
  <c r="E150" i="1" s="1"/>
  <c r="AC151" i="1"/>
  <c r="AB151" i="1"/>
  <c r="AA151" i="1"/>
  <c r="Z151" i="1"/>
  <c r="G151" i="1"/>
  <c r="D151" i="1"/>
  <c r="E151" i="1" s="1"/>
  <c r="F151" i="1" s="1"/>
  <c r="AC143" i="1"/>
  <c r="AB143" i="1"/>
  <c r="AA143" i="1"/>
  <c r="Z143" i="1"/>
  <c r="G143" i="1"/>
  <c r="D143" i="1"/>
  <c r="E143" i="1" s="1"/>
  <c r="F143" i="1" s="1"/>
  <c r="AC142" i="1"/>
  <c r="AB142" i="1"/>
  <c r="AA142" i="1"/>
  <c r="Z142" i="1"/>
  <c r="G142" i="1"/>
  <c r="D142" i="1"/>
  <c r="E142" i="1" s="1"/>
  <c r="F142" i="1" s="1"/>
  <c r="G141" i="1"/>
  <c r="F141" i="1"/>
  <c r="D141" i="1"/>
  <c r="E141" i="1" s="1"/>
  <c r="G128" i="1"/>
  <c r="F128" i="1"/>
  <c r="D128" i="1"/>
  <c r="E128" i="1" s="1"/>
  <c r="G140" i="1"/>
  <c r="F140" i="1"/>
  <c r="D140" i="1"/>
  <c r="E140" i="1" s="1"/>
  <c r="G108" i="1"/>
  <c r="F108" i="1"/>
  <c r="D108" i="1"/>
  <c r="E108" i="1" s="1"/>
  <c r="Z108" i="1"/>
  <c r="AA108" i="1"/>
  <c r="AB108" i="1"/>
  <c r="AC108" i="1"/>
  <c r="AC117" i="1"/>
  <c r="AB117" i="1"/>
  <c r="AA117" i="1"/>
  <c r="Z117" i="1"/>
  <c r="G117" i="1"/>
  <c r="F117" i="1"/>
  <c r="D117" i="1"/>
  <c r="E117" i="1" s="1"/>
  <c r="AC118" i="1"/>
  <c r="AB118" i="1"/>
  <c r="AA118" i="1"/>
  <c r="Z118" i="1"/>
  <c r="G118" i="1"/>
  <c r="F118" i="1"/>
  <c r="D118" i="1"/>
  <c r="E118" i="1" s="1"/>
  <c r="AC120" i="1"/>
  <c r="AB120" i="1"/>
  <c r="AA120" i="1"/>
  <c r="Z120" i="1"/>
  <c r="G120" i="1"/>
  <c r="D120" i="1"/>
  <c r="E120" i="1" s="1"/>
  <c r="F120" i="1" s="1"/>
  <c r="AC119" i="1"/>
  <c r="AB119" i="1"/>
  <c r="AA119" i="1"/>
  <c r="Z119" i="1"/>
  <c r="G119" i="1"/>
  <c r="D119" i="1"/>
  <c r="E119" i="1" s="1"/>
  <c r="F119" i="1" s="1"/>
  <c r="AC109" i="1"/>
  <c r="AB109" i="1"/>
  <c r="AA109" i="1"/>
  <c r="Z109" i="1"/>
  <c r="G109" i="1"/>
  <c r="F109" i="1"/>
  <c r="D109" i="1"/>
  <c r="E109" i="1" s="1"/>
  <c r="AC112" i="1"/>
  <c r="AB112" i="1"/>
  <c r="AA112" i="1"/>
  <c r="Z112" i="1"/>
  <c r="G112" i="1"/>
  <c r="D112" i="1"/>
  <c r="E112" i="1" s="1"/>
  <c r="F112" i="1" s="1"/>
  <c r="AC111" i="1"/>
  <c r="AB111" i="1"/>
  <c r="AA111" i="1"/>
  <c r="Z111" i="1"/>
  <c r="G111" i="1"/>
  <c r="D111" i="1"/>
  <c r="E111" i="1" s="1"/>
  <c r="F111" i="1" s="1"/>
  <c r="AC88" i="1"/>
  <c r="AB88" i="1"/>
  <c r="AA88" i="1"/>
  <c r="Z88" i="1"/>
  <c r="G88" i="1"/>
  <c r="F88" i="1"/>
  <c r="D88" i="1"/>
  <c r="E88" i="1" s="1"/>
  <c r="AC87" i="1"/>
  <c r="AB87" i="1"/>
  <c r="AA87" i="1"/>
  <c r="Z87" i="1"/>
  <c r="G87" i="1"/>
  <c r="F87" i="1"/>
  <c r="D87" i="1"/>
  <c r="E87" i="1" s="1"/>
  <c r="AC90" i="1"/>
  <c r="AB90" i="1"/>
  <c r="AA90" i="1"/>
  <c r="Z90" i="1"/>
  <c r="G90" i="1"/>
  <c r="D90" i="1"/>
  <c r="E90" i="1" s="1"/>
  <c r="F90" i="1" s="1"/>
  <c r="AC89" i="1"/>
  <c r="AB89" i="1"/>
  <c r="AA89" i="1"/>
  <c r="Z89" i="1"/>
  <c r="G89" i="1"/>
  <c r="D89" i="1"/>
  <c r="E89" i="1" s="1"/>
  <c r="F89" i="1" s="1"/>
  <c r="AC86" i="1"/>
  <c r="AB86" i="1"/>
  <c r="AA86" i="1"/>
  <c r="Z86" i="1"/>
  <c r="G86" i="1"/>
  <c r="D86" i="1"/>
  <c r="E86" i="1" s="1"/>
  <c r="F86" i="1" s="1"/>
  <c r="F92" i="1" l="1"/>
  <c r="G92" i="1"/>
  <c r="E92" i="1"/>
  <c r="D92" i="1"/>
  <c r="AC81" i="1" l="1"/>
  <c r="AB81" i="1"/>
  <c r="AA81" i="1"/>
  <c r="Z81" i="1"/>
  <c r="G81" i="1"/>
  <c r="D81" i="1"/>
  <c r="E81" i="1" s="1"/>
  <c r="F81" i="1" s="1"/>
  <c r="AC80" i="1"/>
  <c r="AB80" i="1"/>
  <c r="AA80" i="1"/>
  <c r="Z80" i="1"/>
  <c r="G80" i="1"/>
  <c r="D80" i="1"/>
  <c r="E80" i="1" s="1"/>
  <c r="F80" i="1" s="1"/>
  <c r="AC58" i="1" l="1"/>
  <c r="AB58" i="1"/>
  <c r="AA58" i="1"/>
  <c r="Z58" i="1"/>
  <c r="G58" i="1"/>
  <c r="F58" i="1"/>
  <c r="D58" i="1"/>
  <c r="E58" i="1" s="1"/>
  <c r="AC59" i="1"/>
  <c r="AB59" i="1"/>
  <c r="AA59" i="1"/>
  <c r="Z59" i="1"/>
  <c r="G59" i="1"/>
  <c r="D59" i="1"/>
  <c r="E59" i="1" s="1"/>
  <c r="F59" i="1" s="1"/>
  <c r="AC52" i="1"/>
  <c r="AB52" i="1"/>
  <c r="AA52" i="1"/>
  <c r="Z52" i="1"/>
  <c r="G52" i="1"/>
  <c r="D52" i="1"/>
  <c r="E52" i="1" s="1"/>
  <c r="F52" i="1" s="1"/>
  <c r="AC51" i="1"/>
  <c r="AB51" i="1"/>
  <c r="AA51" i="1"/>
  <c r="Z51" i="1"/>
  <c r="G51" i="1"/>
  <c r="D51" i="1"/>
  <c r="E51" i="1" s="1"/>
  <c r="F51" i="1" s="1"/>
  <c r="C42" i="1"/>
  <c r="AC70" i="1"/>
  <c r="AB70" i="1"/>
  <c r="AA70" i="1"/>
  <c r="Z70" i="1"/>
  <c r="G70" i="1"/>
  <c r="D70" i="1"/>
  <c r="E70" i="1" s="1"/>
  <c r="F70" i="1" s="1"/>
  <c r="AC40" i="1"/>
  <c r="AB40" i="1"/>
  <c r="AA40" i="1"/>
  <c r="Z40" i="1"/>
  <c r="G40" i="1"/>
  <c r="F40" i="1"/>
  <c r="D40" i="1"/>
  <c r="G28" i="1"/>
  <c r="F28" i="1"/>
  <c r="D28" i="1"/>
  <c r="E28" i="1" s="1"/>
  <c r="G29" i="1"/>
  <c r="F29" i="1"/>
  <c r="D29" i="1"/>
  <c r="E29" i="1" s="1"/>
  <c r="G27" i="1"/>
  <c r="F27" i="1"/>
  <c r="D27" i="1"/>
  <c r="E27" i="1" s="1"/>
  <c r="C26" i="1"/>
  <c r="AC31" i="1"/>
  <c r="AB31" i="1"/>
  <c r="AA31" i="1"/>
  <c r="Z31" i="1"/>
  <c r="G31" i="1"/>
  <c r="D31" i="1"/>
  <c r="E31" i="1" s="1"/>
  <c r="F31" i="1" s="1"/>
  <c r="AC30" i="1"/>
  <c r="AB30" i="1"/>
  <c r="AA30" i="1"/>
  <c r="Z30" i="1"/>
  <c r="G30" i="1"/>
  <c r="D30" i="1"/>
  <c r="E30" i="1" s="1"/>
  <c r="F30" i="1" s="1"/>
  <c r="E40" i="1" l="1"/>
  <c r="C286" i="3"/>
  <c r="C185" i="3"/>
  <c r="G183" i="3"/>
  <c r="F183" i="3"/>
  <c r="D183" i="3"/>
  <c r="E183" i="3" s="1"/>
  <c r="C114" i="3"/>
  <c r="G110" i="3"/>
  <c r="F110" i="3"/>
  <c r="E110" i="3"/>
  <c r="D110" i="3"/>
  <c r="AC68" i="3"/>
  <c r="AB68" i="3"/>
  <c r="AA68" i="3"/>
  <c r="Z68" i="3"/>
  <c r="G68" i="3"/>
  <c r="F68" i="3"/>
  <c r="D68" i="3"/>
  <c r="E68" i="3" s="1"/>
  <c r="AC39" i="3"/>
  <c r="AB39" i="3"/>
  <c r="AA39" i="3"/>
  <c r="Z39" i="3"/>
  <c r="G39" i="3"/>
  <c r="D39" i="3"/>
  <c r="E39" i="3" s="1"/>
  <c r="F39" i="3" s="1"/>
  <c r="C121" i="1" l="1"/>
  <c r="G41" i="1"/>
  <c r="G43" i="1" s="1"/>
  <c r="D41" i="1"/>
  <c r="E41" i="1" l="1"/>
  <c r="D43" i="1"/>
  <c r="AC57" i="1"/>
  <c r="AB57" i="1"/>
  <c r="AA57" i="1"/>
  <c r="Z57" i="1"/>
  <c r="G57" i="1"/>
  <c r="D57" i="1"/>
  <c r="E57" i="1" s="1"/>
  <c r="F57" i="1" s="1"/>
  <c r="AC38" i="1"/>
  <c r="AB38" i="1"/>
  <c r="AA38" i="1"/>
  <c r="Z38" i="1"/>
  <c r="G38" i="1"/>
  <c r="D38" i="1"/>
  <c r="E38" i="1" s="1"/>
  <c r="F38" i="1" s="1"/>
  <c r="G271" i="3"/>
  <c r="D271" i="3"/>
  <c r="E271" i="3" s="1"/>
  <c r="F271" i="3" s="1"/>
  <c r="G243" i="3"/>
  <c r="D243" i="3"/>
  <c r="E243" i="3" s="1"/>
  <c r="F243" i="3" s="1"/>
  <c r="G160" i="3"/>
  <c r="D160" i="3"/>
  <c r="E160" i="3" s="1"/>
  <c r="F160" i="3" s="1"/>
  <c r="G129" i="3"/>
  <c r="E129" i="3"/>
  <c r="F129" i="3" s="1"/>
  <c r="D129" i="3"/>
  <c r="G99" i="3"/>
  <c r="D99" i="3"/>
  <c r="E99" i="3" s="1"/>
  <c r="F99" i="3" s="1"/>
  <c r="G43" i="3"/>
  <c r="D43" i="3"/>
  <c r="E43" i="3" s="1"/>
  <c r="F43" i="3" s="1"/>
  <c r="G15" i="3"/>
  <c r="D15" i="3"/>
  <c r="E15" i="3" s="1"/>
  <c r="F15" i="3" s="1"/>
  <c r="G138" i="1"/>
  <c r="D138" i="1"/>
  <c r="E138" i="1" s="1"/>
  <c r="F138" i="1" s="1"/>
  <c r="G106" i="1"/>
  <c r="D106" i="1"/>
  <c r="E106" i="1" s="1"/>
  <c r="F106" i="1" s="1"/>
  <c r="G46" i="1"/>
  <c r="D46" i="1"/>
  <c r="E46" i="1" s="1"/>
  <c r="F46" i="1" s="1"/>
  <c r="G16" i="1"/>
  <c r="D16" i="1"/>
  <c r="E16" i="1" s="1"/>
  <c r="F16" i="1" s="1"/>
  <c r="F41" i="1" l="1"/>
  <c r="F43" i="1" s="1"/>
  <c r="E43" i="1"/>
  <c r="C268" i="3"/>
  <c r="C240" i="3"/>
  <c r="C212" i="3"/>
  <c r="C157" i="3"/>
  <c r="C126" i="3"/>
  <c r="C96" i="3"/>
  <c r="C70" i="3"/>
  <c r="C40" i="3"/>
  <c r="C12" i="3"/>
  <c r="C134" i="1"/>
  <c r="C102" i="1"/>
  <c r="C74" i="1"/>
  <c r="G189" i="3" l="1"/>
  <c r="D189" i="3"/>
  <c r="E189" i="3" s="1"/>
  <c r="F189" i="3" s="1"/>
  <c r="G188" i="3"/>
  <c r="D188" i="3"/>
  <c r="E188" i="3" s="1"/>
  <c r="F188" i="3" s="1"/>
  <c r="G134" i="3"/>
  <c r="D134" i="3"/>
  <c r="E134" i="3" s="1"/>
  <c r="F134" i="3" s="1"/>
  <c r="G133" i="3"/>
  <c r="D133" i="3"/>
  <c r="E133" i="3" s="1"/>
  <c r="F133" i="3" s="1"/>
  <c r="G284" i="3"/>
  <c r="F284" i="3"/>
  <c r="D284" i="3"/>
  <c r="E284" i="3" s="1"/>
  <c r="G283" i="3"/>
  <c r="D283" i="3"/>
  <c r="E283" i="3" s="1"/>
  <c r="F283" i="3" s="1"/>
  <c r="G282" i="3"/>
  <c r="F282" i="3"/>
  <c r="D282" i="3"/>
  <c r="E282" i="3" s="1"/>
  <c r="G281" i="3"/>
  <c r="F281" i="3"/>
  <c r="D281" i="3"/>
  <c r="C280" i="3"/>
  <c r="G279" i="3"/>
  <c r="F279" i="3"/>
  <c r="D279" i="3"/>
  <c r="E279" i="3" s="1"/>
  <c r="G278" i="3"/>
  <c r="F278" i="3"/>
  <c r="D278" i="3"/>
  <c r="H277" i="3"/>
  <c r="C277" i="3"/>
  <c r="G276" i="3"/>
  <c r="F276" i="3"/>
  <c r="D276" i="3"/>
  <c r="E276" i="3" s="1"/>
  <c r="G275" i="3"/>
  <c r="D275" i="3"/>
  <c r="E275" i="3" s="1"/>
  <c r="F275" i="3" s="1"/>
  <c r="G274" i="3"/>
  <c r="D274" i="3"/>
  <c r="E274" i="3" s="1"/>
  <c r="F274" i="3" s="1"/>
  <c r="G273" i="3"/>
  <c r="F273" i="3"/>
  <c r="D273" i="3"/>
  <c r="E273" i="3" s="1"/>
  <c r="G272" i="3"/>
  <c r="F272" i="3"/>
  <c r="D272" i="3"/>
  <c r="E272" i="3" s="1"/>
  <c r="G270" i="3"/>
  <c r="F270" i="3"/>
  <c r="D270" i="3"/>
  <c r="E270" i="3" s="1"/>
  <c r="G266" i="3"/>
  <c r="F266" i="3"/>
  <c r="D266" i="3"/>
  <c r="E266" i="3" s="1"/>
  <c r="G264" i="3"/>
  <c r="F264" i="3"/>
  <c r="D264" i="3"/>
  <c r="E264" i="3" s="1"/>
  <c r="G263" i="3"/>
  <c r="F263" i="3"/>
  <c r="D263" i="3"/>
  <c r="G262" i="3"/>
  <c r="F262" i="3"/>
  <c r="D262" i="3"/>
  <c r="C256" i="3"/>
  <c r="G255" i="3"/>
  <c r="D255" i="3"/>
  <c r="E255" i="3" s="1"/>
  <c r="F255" i="3" s="1"/>
  <c r="G254" i="3"/>
  <c r="F254" i="3"/>
  <c r="D254" i="3"/>
  <c r="E254" i="3" s="1"/>
  <c r="G253" i="3"/>
  <c r="F253" i="3"/>
  <c r="D253" i="3"/>
  <c r="E253" i="3" s="1"/>
  <c r="C252" i="3"/>
  <c r="G251" i="3"/>
  <c r="F251" i="3"/>
  <c r="D251" i="3"/>
  <c r="E251" i="3" s="1"/>
  <c r="G250" i="3"/>
  <c r="F250" i="3"/>
  <c r="D250" i="3"/>
  <c r="C249" i="3"/>
  <c r="G248" i="3"/>
  <c r="F248" i="3"/>
  <c r="D248" i="3"/>
  <c r="E248" i="3" s="1"/>
  <c r="G247" i="3"/>
  <c r="D247" i="3"/>
  <c r="E247" i="3" s="1"/>
  <c r="F247" i="3" s="1"/>
  <c r="G246" i="3"/>
  <c r="D246" i="3"/>
  <c r="E246" i="3" s="1"/>
  <c r="F246" i="3" s="1"/>
  <c r="G245" i="3"/>
  <c r="F245" i="3"/>
  <c r="D245" i="3"/>
  <c r="E245" i="3" s="1"/>
  <c r="G244" i="3"/>
  <c r="F244" i="3"/>
  <c r="D244" i="3"/>
  <c r="E244" i="3" s="1"/>
  <c r="G242" i="3"/>
  <c r="F242" i="3"/>
  <c r="D242" i="3"/>
  <c r="G238" i="3"/>
  <c r="F238" i="3"/>
  <c r="D238" i="3"/>
  <c r="E238" i="3" s="1"/>
  <c r="G236" i="3"/>
  <c r="F236" i="3"/>
  <c r="D236" i="3"/>
  <c r="E236" i="3" s="1"/>
  <c r="G235" i="3"/>
  <c r="F235" i="3"/>
  <c r="D235" i="3"/>
  <c r="E235" i="3" s="1"/>
  <c r="G234" i="3"/>
  <c r="F234" i="3"/>
  <c r="D234" i="3"/>
  <c r="C228" i="3"/>
  <c r="G226" i="3"/>
  <c r="D226" i="3"/>
  <c r="E226" i="3" s="1"/>
  <c r="F226" i="3" s="1"/>
  <c r="G225" i="3"/>
  <c r="F225" i="3"/>
  <c r="D225" i="3"/>
  <c r="E225" i="3" s="1"/>
  <c r="G224" i="3"/>
  <c r="F224" i="3"/>
  <c r="D224" i="3"/>
  <c r="E224" i="3" s="1"/>
  <c r="G223" i="3"/>
  <c r="F223" i="3"/>
  <c r="D223" i="3"/>
  <c r="E223" i="3" s="1"/>
  <c r="C222" i="3"/>
  <c r="G221" i="3"/>
  <c r="F221" i="3"/>
  <c r="D221" i="3"/>
  <c r="E221" i="3" s="1"/>
  <c r="G220" i="3"/>
  <c r="F220" i="3"/>
  <c r="D220" i="3"/>
  <c r="C219" i="3"/>
  <c r="G218" i="3"/>
  <c r="D218" i="3"/>
  <c r="E218" i="3" s="1"/>
  <c r="F218" i="3" s="1"/>
  <c r="G217" i="3"/>
  <c r="D217" i="3"/>
  <c r="E217" i="3" s="1"/>
  <c r="F217" i="3" s="1"/>
  <c r="G216" i="3"/>
  <c r="F216" i="3"/>
  <c r="D216" i="3"/>
  <c r="E216" i="3" s="1"/>
  <c r="G215" i="3"/>
  <c r="F215" i="3"/>
  <c r="D215" i="3"/>
  <c r="E215" i="3" s="1"/>
  <c r="G214" i="3"/>
  <c r="F214" i="3"/>
  <c r="D214" i="3"/>
  <c r="E214" i="3" s="1"/>
  <c r="G213" i="3"/>
  <c r="F213" i="3"/>
  <c r="D213" i="3"/>
  <c r="E213" i="3" s="1"/>
  <c r="G210" i="3"/>
  <c r="F210" i="3"/>
  <c r="D210" i="3"/>
  <c r="E210" i="3" s="1"/>
  <c r="G208" i="3"/>
  <c r="F208" i="3"/>
  <c r="D208" i="3"/>
  <c r="E208" i="3" s="1"/>
  <c r="G207" i="3"/>
  <c r="F207" i="3"/>
  <c r="D207" i="3"/>
  <c r="G206" i="3"/>
  <c r="F206" i="3"/>
  <c r="D206" i="3"/>
  <c r="E206" i="3" s="1"/>
  <c r="C200" i="3"/>
  <c r="G199" i="3"/>
  <c r="D199" i="3"/>
  <c r="E199" i="3" s="1"/>
  <c r="F199" i="3" s="1"/>
  <c r="G198" i="3"/>
  <c r="F198" i="3"/>
  <c r="D198" i="3"/>
  <c r="E198" i="3" s="1"/>
  <c r="G197" i="3"/>
  <c r="F197" i="3"/>
  <c r="D197" i="3"/>
  <c r="E197" i="3" s="1"/>
  <c r="G196" i="3"/>
  <c r="F196" i="3"/>
  <c r="D196" i="3"/>
  <c r="E196" i="3" s="1"/>
  <c r="G195" i="3"/>
  <c r="F195" i="3"/>
  <c r="D195" i="3"/>
  <c r="E195" i="3" s="1"/>
  <c r="C194" i="3"/>
  <c r="G193" i="3"/>
  <c r="F193" i="3"/>
  <c r="D193" i="3"/>
  <c r="E193" i="3" s="1"/>
  <c r="G192" i="3"/>
  <c r="F192" i="3"/>
  <c r="D192" i="3"/>
  <c r="C191" i="3"/>
  <c r="G187" i="3"/>
  <c r="F187" i="3"/>
  <c r="D187" i="3"/>
  <c r="E187" i="3" s="1"/>
  <c r="G186" i="3"/>
  <c r="F186" i="3"/>
  <c r="D186" i="3"/>
  <c r="G184" i="3"/>
  <c r="F184" i="3"/>
  <c r="D184" i="3"/>
  <c r="E184" i="3" s="1"/>
  <c r="G182" i="3"/>
  <c r="D182" i="3"/>
  <c r="E182" i="3" s="1"/>
  <c r="F182" i="3" s="1"/>
  <c r="G181" i="3"/>
  <c r="F181" i="3"/>
  <c r="D181" i="3"/>
  <c r="E181" i="3" s="1"/>
  <c r="G180" i="3"/>
  <c r="F180" i="3"/>
  <c r="F185" i="3" s="1"/>
  <c r="D180" i="3"/>
  <c r="C174" i="3"/>
  <c r="G172" i="3"/>
  <c r="D172" i="3"/>
  <c r="E172" i="3" s="1"/>
  <c r="F172" i="3" s="1"/>
  <c r="G171" i="3"/>
  <c r="F171" i="3"/>
  <c r="D171" i="3"/>
  <c r="E171" i="3" s="1"/>
  <c r="G170" i="3"/>
  <c r="D170" i="3"/>
  <c r="C169" i="3"/>
  <c r="G168" i="3"/>
  <c r="F168" i="3"/>
  <c r="D168" i="3"/>
  <c r="E168" i="3" s="1"/>
  <c r="G167" i="3"/>
  <c r="F167" i="3"/>
  <c r="D167" i="3"/>
  <c r="C166" i="3"/>
  <c r="G165" i="3"/>
  <c r="F165" i="3"/>
  <c r="D165" i="3"/>
  <c r="E165" i="3" s="1"/>
  <c r="G164" i="3"/>
  <c r="D164" i="3"/>
  <c r="E164" i="3" s="1"/>
  <c r="F164" i="3" s="1"/>
  <c r="G163" i="3"/>
  <c r="D163" i="3"/>
  <c r="E163" i="3" s="1"/>
  <c r="F163" i="3" s="1"/>
  <c r="G162" i="3"/>
  <c r="F162" i="3"/>
  <c r="D162" i="3"/>
  <c r="E162" i="3" s="1"/>
  <c r="G161" i="3"/>
  <c r="F161" i="3"/>
  <c r="D161" i="3"/>
  <c r="E161" i="3" s="1"/>
  <c r="G159" i="3"/>
  <c r="F159" i="3"/>
  <c r="D159" i="3"/>
  <c r="E159" i="3" s="1"/>
  <c r="Q157" i="3"/>
  <c r="P157" i="3"/>
  <c r="O157" i="3"/>
  <c r="N157" i="3"/>
  <c r="M157" i="3"/>
  <c r="G155" i="3"/>
  <c r="F155" i="3"/>
  <c r="D155" i="3"/>
  <c r="E155" i="3" s="1"/>
  <c r="G153" i="3"/>
  <c r="F153" i="3"/>
  <c r="D153" i="3"/>
  <c r="E153" i="3" s="1"/>
  <c r="G152" i="3"/>
  <c r="F152" i="3"/>
  <c r="D152" i="3"/>
  <c r="E152" i="3" s="1"/>
  <c r="G151" i="3"/>
  <c r="F151" i="3"/>
  <c r="D151" i="3"/>
  <c r="C143" i="3"/>
  <c r="G142" i="3"/>
  <c r="D142" i="3"/>
  <c r="E142" i="3" s="1"/>
  <c r="F142" i="3" s="1"/>
  <c r="G141" i="3"/>
  <c r="F141" i="3"/>
  <c r="D141" i="3"/>
  <c r="E141" i="3" s="1"/>
  <c r="G140" i="3"/>
  <c r="F140" i="3"/>
  <c r="D140" i="3"/>
  <c r="E140" i="3" s="1"/>
  <c r="G139" i="3"/>
  <c r="F139" i="3"/>
  <c r="D139" i="3"/>
  <c r="C138" i="3"/>
  <c r="G137" i="3"/>
  <c r="F137" i="3"/>
  <c r="D137" i="3"/>
  <c r="E137" i="3" s="1"/>
  <c r="G136" i="3"/>
  <c r="F136" i="3"/>
  <c r="D136" i="3"/>
  <c r="C135" i="3"/>
  <c r="G132" i="3"/>
  <c r="D132" i="3"/>
  <c r="E132" i="3" s="1"/>
  <c r="F132" i="3" s="1"/>
  <c r="G131" i="3"/>
  <c r="F131" i="3"/>
  <c r="D131" i="3"/>
  <c r="E131" i="3" s="1"/>
  <c r="G130" i="3"/>
  <c r="F130" i="3"/>
  <c r="E130" i="3"/>
  <c r="D130" i="3"/>
  <c r="G128" i="3"/>
  <c r="F128" i="3"/>
  <c r="D128" i="3"/>
  <c r="E128" i="3" s="1"/>
  <c r="G124" i="3"/>
  <c r="D124" i="3"/>
  <c r="E124" i="3" s="1"/>
  <c r="F124" i="3" s="1"/>
  <c r="G122" i="3"/>
  <c r="F122" i="3"/>
  <c r="D122" i="3"/>
  <c r="E122" i="3" s="1"/>
  <c r="G121" i="3"/>
  <c r="F121" i="3"/>
  <c r="D121" i="3"/>
  <c r="E121" i="3" s="1"/>
  <c r="G120" i="3"/>
  <c r="F120" i="3"/>
  <c r="F126" i="3" s="1"/>
  <c r="D120" i="3"/>
  <c r="G113" i="3"/>
  <c r="D113" i="3"/>
  <c r="E113" i="3" s="1"/>
  <c r="F113" i="3" s="1"/>
  <c r="G112" i="3"/>
  <c r="F112" i="3"/>
  <c r="D112" i="3"/>
  <c r="E112" i="3" s="1"/>
  <c r="G111" i="3"/>
  <c r="F111" i="3"/>
  <c r="F114" i="3" s="1"/>
  <c r="D111" i="3"/>
  <c r="C109" i="3"/>
  <c r="G108" i="3"/>
  <c r="F108" i="3"/>
  <c r="D108" i="3"/>
  <c r="E108" i="3" s="1"/>
  <c r="G107" i="3"/>
  <c r="F107" i="3"/>
  <c r="D107" i="3"/>
  <c r="C106" i="3"/>
  <c r="G105" i="3"/>
  <c r="D105" i="3"/>
  <c r="E105" i="3" s="1"/>
  <c r="F105" i="3" s="1"/>
  <c r="G104" i="3"/>
  <c r="D104" i="3"/>
  <c r="E104" i="3" s="1"/>
  <c r="F104" i="3" s="1"/>
  <c r="G103" i="3"/>
  <c r="F103" i="3"/>
  <c r="D103" i="3"/>
  <c r="E103" i="3" s="1"/>
  <c r="G102" i="3"/>
  <c r="F102" i="3"/>
  <c r="D102" i="3"/>
  <c r="E102" i="3" s="1"/>
  <c r="G101" i="3"/>
  <c r="F101" i="3"/>
  <c r="D101" i="3"/>
  <c r="E101" i="3" s="1"/>
  <c r="G100" i="3"/>
  <c r="F100" i="3"/>
  <c r="D100" i="3"/>
  <c r="E100" i="3" s="1"/>
  <c r="G98" i="3"/>
  <c r="F98" i="3"/>
  <c r="D98" i="3"/>
  <c r="E98" i="3" s="1"/>
  <c r="G95" i="3"/>
  <c r="D95" i="3"/>
  <c r="E95" i="3" s="1"/>
  <c r="F95" i="3" s="1"/>
  <c r="G94" i="3"/>
  <c r="F94" i="3"/>
  <c r="D94" i="3"/>
  <c r="E94" i="3" s="1"/>
  <c r="G93" i="3"/>
  <c r="F93" i="3"/>
  <c r="D93" i="3"/>
  <c r="G92" i="3"/>
  <c r="F92" i="3"/>
  <c r="D92" i="3"/>
  <c r="E92" i="3" s="1"/>
  <c r="C86" i="3"/>
  <c r="G84" i="3"/>
  <c r="D84" i="3"/>
  <c r="E84" i="3" s="1"/>
  <c r="F84" i="3" s="1"/>
  <c r="G83" i="3"/>
  <c r="F83" i="3"/>
  <c r="D83" i="3"/>
  <c r="E83" i="3" s="1"/>
  <c r="G82" i="3"/>
  <c r="F82" i="3"/>
  <c r="D82" i="3"/>
  <c r="E82" i="3" s="1"/>
  <c r="G81" i="3"/>
  <c r="F81" i="3"/>
  <c r="D81" i="3"/>
  <c r="E81" i="3" s="1"/>
  <c r="C80" i="3"/>
  <c r="G79" i="3"/>
  <c r="F79" i="3"/>
  <c r="D79" i="3"/>
  <c r="E79" i="3" s="1"/>
  <c r="G78" i="3"/>
  <c r="F78" i="3"/>
  <c r="D78" i="3"/>
  <c r="C77" i="3"/>
  <c r="G76" i="3"/>
  <c r="D76" i="3"/>
  <c r="E76" i="3" s="1"/>
  <c r="F76" i="3" s="1"/>
  <c r="G75" i="3"/>
  <c r="D75" i="3"/>
  <c r="E75" i="3" s="1"/>
  <c r="F75" i="3" s="1"/>
  <c r="G74" i="3"/>
  <c r="F74" i="3"/>
  <c r="D74" i="3"/>
  <c r="E74" i="3" s="1"/>
  <c r="G73" i="3"/>
  <c r="F73" i="3"/>
  <c r="D73" i="3"/>
  <c r="E73" i="3" s="1"/>
  <c r="G72" i="3"/>
  <c r="F72" i="3"/>
  <c r="D72" i="3"/>
  <c r="E72" i="3" s="1"/>
  <c r="G71" i="3"/>
  <c r="F71" i="3"/>
  <c r="D71" i="3"/>
  <c r="G66" i="3"/>
  <c r="F66" i="3"/>
  <c r="D66" i="3"/>
  <c r="E66" i="3" s="1"/>
  <c r="G65" i="3"/>
  <c r="F65" i="3"/>
  <c r="D65" i="3"/>
  <c r="E65" i="3" s="1"/>
  <c r="G64" i="3"/>
  <c r="F64" i="3"/>
  <c r="D64" i="3"/>
  <c r="C58" i="3"/>
  <c r="G56" i="3"/>
  <c r="D56" i="3"/>
  <c r="E56" i="3" s="1"/>
  <c r="F56" i="3" s="1"/>
  <c r="G55" i="3"/>
  <c r="F55" i="3"/>
  <c r="D55" i="3"/>
  <c r="E55" i="3" s="1"/>
  <c r="G54" i="3"/>
  <c r="D54" i="3"/>
  <c r="C53" i="3"/>
  <c r="G52" i="3"/>
  <c r="D52" i="3"/>
  <c r="E52" i="3" s="1"/>
  <c r="F52" i="3" s="1"/>
  <c r="G51" i="3"/>
  <c r="D51" i="3"/>
  <c r="D53" i="3" s="1"/>
  <c r="C50" i="3"/>
  <c r="G49" i="3"/>
  <c r="D49" i="3"/>
  <c r="E49" i="3" s="1"/>
  <c r="F49" i="3" s="1"/>
  <c r="G48" i="3"/>
  <c r="D48" i="3"/>
  <c r="E48" i="3" s="1"/>
  <c r="F48" i="3" s="1"/>
  <c r="G47" i="3"/>
  <c r="F47" i="3"/>
  <c r="D47" i="3"/>
  <c r="E47" i="3" s="1"/>
  <c r="G46" i="3"/>
  <c r="D46" i="3"/>
  <c r="E46" i="3" s="1"/>
  <c r="F46" i="3" s="1"/>
  <c r="G45" i="3"/>
  <c r="D45" i="3"/>
  <c r="E45" i="3" s="1"/>
  <c r="F45" i="3" s="1"/>
  <c r="G44" i="3"/>
  <c r="D44" i="3"/>
  <c r="E44" i="3" s="1"/>
  <c r="F44" i="3" s="1"/>
  <c r="G42" i="3"/>
  <c r="D42" i="3"/>
  <c r="E42" i="3" s="1"/>
  <c r="G38" i="3"/>
  <c r="D38" i="3"/>
  <c r="E38" i="3" s="1"/>
  <c r="F38" i="3" s="1"/>
  <c r="G37" i="3"/>
  <c r="D37" i="3"/>
  <c r="E37" i="3" s="1"/>
  <c r="F37" i="3" s="1"/>
  <c r="G36" i="3"/>
  <c r="G40" i="3" s="1"/>
  <c r="D36" i="3"/>
  <c r="C30" i="3"/>
  <c r="G29" i="3"/>
  <c r="D29" i="3"/>
  <c r="E29" i="3" s="1"/>
  <c r="F29" i="3" s="1"/>
  <c r="G28" i="3"/>
  <c r="D28" i="3"/>
  <c r="E28" i="3" s="1"/>
  <c r="F28" i="3" s="1"/>
  <c r="G27" i="3"/>
  <c r="G30" i="3" s="1"/>
  <c r="D27" i="3"/>
  <c r="G26" i="3"/>
  <c r="D26" i="3"/>
  <c r="E26" i="3" s="1"/>
  <c r="F26" i="3" s="1"/>
  <c r="C25" i="3"/>
  <c r="G24" i="3"/>
  <c r="F24" i="3"/>
  <c r="D24" i="3"/>
  <c r="E24" i="3" s="1"/>
  <c r="G23" i="3"/>
  <c r="D23" i="3"/>
  <c r="E23" i="3" s="1"/>
  <c r="C22" i="3"/>
  <c r="G21" i="3"/>
  <c r="D21" i="3"/>
  <c r="E21" i="3" s="1"/>
  <c r="F21" i="3" s="1"/>
  <c r="G20" i="3"/>
  <c r="D20" i="3"/>
  <c r="E20" i="3" s="1"/>
  <c r="F20" i="3" s="1"/>
  <c r="G19" i="3"/>
  <c r="F19" i="3"/>
  <c r="D19" i="3"/>
  <c r="E19" i="3" s="1"/>
  <c r="G18" i="3"/>
  <c r="D18" i="3"/>
  <c r="E18" i="3" s="1"/>
  <c r="F18" i="3" s="1"/>
  <c r="G17" i="3"/>
  <c r="D17" i="3"/>
  <c r="E17" i="3" s="1"/>
  <c r="F17" i="3" s="1"/>
  <c r="G16" i="3"/>
  <c r="D16" i="3"/>
  <c r="E16" i="3" s="1"/>
  <c r="F16" i="3" s="1"/>
  <c r="G14" i="3"/>
  <c r="D14" i="3"/>
  <c r="G10" i="3"/>
  <c r="D10" i="3"/>
  <c r="E10" i="3" s="1"/>
  <c r="F10" i="3" s="1"/>
  <c r="G9" i="3"/>
  <c r="F9" i="3"/>
  <c r="D9" i="3"/>
  <c r="E9" i="3" s="1"/>
  <c r="G8" i="3"/>
  <c r="D8" i="3"/>
  <c r="E8" i="3" s="1"/>
  <c r="F8" i="3" s="1"/>
  <c r="G7" i="3"/>
  <c r="D7" i="3"/>
  <c r="C153" i="1"/>
  <c r="G132" i="1"/>
  <c r="D132" i="1"/>
  <c r="E132" i="1" s="1"/>
  <c r="F132" i="1" s="1"/>
  <c r="AC41" i="1"/>
  <c r="AB41" i="1"/>
  <c r="AA41" i="1"/>
  <c r="Z41" i="1"/>
  <c r="G25" i="3" l="1"/>
  <c r="F70" i="3"/>
  <c r="F109" i="3"/>
  <c r="G114" i="3"/>
  <c r="G185" i="3"/>
  <c r="G53" i="3"/>
  <c r="G96" i="3"/>
  <c r="D143" i="3"/>
  <c r="G12" i="3"/>
  <c r="D40" i="3"/>
  <c r="D114" i="3"/>
  <c r="D185" i="3"/>
  <c r="D240" i="3"/>
  <c r="G240" i="3"/>
  <c r="D268" i="3"/>
  <c r="D58" i="3"/>
  <c r="D59" i="3" s="1"/>
  <c r="E139" i="3"/>
  <c r="E143" i="3" s="1"/>
  <c r="G143" i="3"/>
  <c r="F157" i="3"/>
  <c r="D174" i="3"/>
  <c r="F194" i="3"/>
  <c r="E200" i="3"/>
  <c r="G212" i="3"/>
  <c r="F268" i="3"/>
  <c r="G277" i="3"/>
  <c r="G280" i="3"/>
  <c r="E7" i="3"/>
  <c r="E12" i="3" s="1"/>
  <c r="D12" i="3"/>
  <c r="E54" i="3"/>
  <c r="D70" i="3"/>
  <c r="G70" i="3"/>
  <c r="D77" i="3"/>
  <c r="G77" i="3"/>
  <c r="E86" i="3"/>
  <c r="G86" i="3"/>
  <c r="F96" i="3"/>
  <c r="G109" i="3"/>
  <c r="D126" i="3"/>
  <c r="G126" i="3"/>
  <c r="D157" i="3"/>
  <c r="G157" i="3"/>
  <c r="G166" i="3"/>
  <c r="E180" i="3"/>
  <c r="E185" i="3" s="1"/>
  <c r="D191" i="3"/>
  <c r="D212" i="3"/>
  <c r="F212" i="3"/>
  <c r="G219" i="3"/>
  <c r="F222" i="3"/>
  <c r="G222" i="3"/>
  <c r="F240" i="3"/>
  <c r="D249" i="3"/>
  <c r="F252" i="3"/>
  <c r="E256" i="3"/>
  <c r="G256" i="3"/>
  <c r="E262" i="3"/>
  <c r="G268" i="3"/>
  <c r="F280" i="3"/>
  <c r="D286" i="3"/>
  <c r="G286" i="3"/>
  <c r="E93" i="3"/>
  <c r="E96" i="3" s="1"/>
  <c r="D96" i="3"/>
  <c r="D30" i="3"/>
  <c r="F286" i="3"/>
  <c r="D280" i="3"/>
  <c r="E278" i="3"/>
  <c r="E280" i="3" s="1"/>
  <c r="E277" i="3"/>
  <c r="F277" i="3"/>
  <c r="D277" i="3"/>
  <c r="C287" i="3"/>
  <c r="E263" i="3"/>
  <c r="D256" i="3"/>
  <c r="F256" i="3"/>
  <c r="D252" i="3"/>
  <c r="G252" i="3"/>
  <c r="G249" i="3"/>
  <c r="E242" i="3"/>
  <c r="E249" i="3" s="1"/>
  <c r="C257" i="3"/>
  <c r="E234" i="3"/>
  <c r="E240" i="3" s="1"/>
  <c r="G228" i="3"/>
  <c r="D228" i="3"/>
  <c r="E228" i="3"/>
  <c r="F228" i="3"/>
  <c r="D222" i="3"/>
  <c r="E219" i="3"/>
  <c r="F219" i="3"/>
  <c r="D219" i="3"/>
  <c r="E207" i="3"/>
  <c r="E212" i="3" s="1"/>
  <c r="C229" i="3"/>
  <c r="C201" i="3"/>
  <c r="D200" i="3"/>
  <c r="F200" i="3"/>
  <c r="G194" i="3"/>
  <c r="F191" i="3"/>
  <c r="E186" i="3"/>
  <c r="E191" i="3" s="1"/>
  <c r="E170" i="3"/>
  <c r="F170" i="3" s="1"/>
  <c r="F174" i="3" s="1"/>
  <c r="G169" i="3"/>
  <c r="E166" i="3"/>
  <c r="F166" i="3"/>
  <c r="D166" i="3"/>
  <c r="C175" i="3"/>
  <c r="F143" i="3"/>
  <c r="G138" i="3"/>
  <c r="D135" i="3"/>
  <c r="F135" i="3"/>
  <c r="C144" i="3"/>
  <c r="D109" i="3"/>
  <c r="E107" i="3"/>
  <c r="E109" i="3" s="1"/>
  <c r="G106" i="3"/>
  <c r="G115" i="3" s="1"/>
  <c r="D106" i="3"/>
  <c r="E106" i="3"/>
  <c r="C115" i="3"/>
  <c r="D86" i="3"/>
  <c r="F86" i="3"/>
  <c r="G80" i="3"/>
  <c r="E71" i="3"/>
  <c r="E77" i="3" s="1"/>
  <c r="F77" i="3"/>
  <c r="C87" i="3"/>
  <c r="E64" i="3"/>
  <c r="E70" i="3" s="1"/>
  <c r="G58" i="3"/>
  <c r="E58" i="3"/>
  <c r="E50" i="3"/>
  <c r="D50" i="3"/>
  <c r="G50" i="3"/>
  <c r="C59" i="3"/>
  <c r="D22" i="3"/>
  <c r="D25" i="3"/>
  <c r="E25" i="3"/>
  <c r="G22" i="3"/>
  <c r="G31" i="3" s="1"/>
  <c r="C31" i="3"/>
  <c r="D80" i="3"/>
  <c r="E78" i="3"/>
  <c r="E80" i="3" s="1"/>
  <c r="F106" i="3"/>
  <c r="D138" i="3"/>
  <c r="E136" i="3"/>
  <c r="E138" i="3" s="1"/>
  <c r="E151" i="3"/>
  <c r="E157" i="3" s="1"/>
  <c r="E14" i="3"/>
  <c r="F23" i="3"/>
  <c r="F25" i="3" s="1"/>
  <c r="E27" i="3"/>
  <c r="E36" i="3"/>
  <c r="E40" i="3" s="1"/>
  <c r="F42" i="3"/>
  <c r="F50" i="3" s="1"/>
  <c r="E51" i="3"/>
  <c r="F54" i="3"/>
  <c r="F58" i="3" s="1"/>
  <c r="F80" i="3"/>
  <c r="E111" i="3"/>
  <c r="E114" i="3" s="1"/>
  <c r="E120" i="3"/>
  <c r="E126" i="3" s="1"/>
  <c r="E135" i="3"/>
  <c r="G135" i="3"/>
  <c r="F138" i="3"/>
  <c r="D169" i="3"/>
  <c r="E167" i="3"/>
  <c r="E169" i="3" s="1"/>
  <c r="F169" i="3"/>
  <c r="G174" i="3"/>
  <c r="G191" i="3"/>
  <c r="D194" i="3"/>
  <c r="E192" i="3"/>
  <c r="E194" i="3" s="1"/>
  <c r="G200" i="3"/>
  <c r="F249" i="3"/>
  <c r="E220" i="3"/>
  <c r="E222" i="3" s="1"/>
  <c r="E250" i="3"/>
  <c r="E252" i="3" s="1"/>
  <c r="E281" i="3"/>
  <c r="E286" i="3" s="1"/>
  <c r="C62" i="1"/>
  <c r="AC61" i="1"/>
  <c r="AB61" i="1"/>
  <c r="AA61" i="1"/>
  <c r="Z61" i="1"/>
  <c r="AC101" i="1"/>
  <c r="AB101" i="1"/>
  <c r="AA101" i="1"/>
  <c r="Z101" i="1"/>
  <c r="G101" i="1"/>
  <c r="D101" i="1"/>
  <c r="E101" i="1" s="1"/>
  <c r="F101" i="1" s="1"/>
  <c r="AC141" i="1"/>
  <c r="AB141" i="1"/>
  <c r="AA141" i="1"/>
  <c r="Z141" i="1"/>
  <c r="G139" i="1"/>
  <c r="F139" i="1"/>
  <c r="E139" i="1"/>
  <c r="D139" i="1"/>
  <c r="G130" i="1"/>
  <c r="F130" i="1"/>
  <c r="D130" i="1"/>
  <c r="E130" i="1" s="1"/>
  <c r="G100" i="1"/>
  <c r="F100" i="1"/>
  <c r="D100" i="1"/>
  <c r="G9" i="1"/>
  <c r="F9" i="1"/>
  <c r="D9" i="1"/>
  <c r="E9" i="1" s="1"/>
  <c r="G152" i="1"/>
  <c r="D152" i="1"/>
  <c r="E152" i="1" s="1"/>
  <c r="F152" i="1" s="1"/>
  <c r="G60" i="1"/>
  <c r="D60" i="1"/>
  <c r="E60" i="1" s="1"/>
  <c r="F60" i="1" s="1"/>
  <c r="E100" i="1" l="1"/>
  <c r="F201" i="3"/>
  <c r="G87" i="3"/>
  <c r="G287" i="3"/>
  <c r="F257" i="3"/>
  <c r="E174" i="3"/>
  <c r="G175" i="3"/>
  <c r="F7" i="3"/>
  <c r="F12" i="3" s="1"/>
  <c r="E201" i="3"/>
  <c r="G229" i="3"/>
  <c r="G257" i="3"/>
  <c r="D175" i="3"/>
  <c r="G59" i="3"/>
  <c r="G146" i="3" s="1"/>
  <c r="D201" i="3"/>
  <c r="F229" i="3"/>
  <c r="D287" i="3"/>
  <c r="D288" i="3" s="1"/>
  <c r="D257" i="3"/>
  <c r="F287" i="3"/>
  <c r="E268" i="3"/>
  <c r="E287" i="3"/>
  <c r="E257" i="3"/>
  <c r="D229" i="3"/>
  <c r="E229" i="3"/>
  <c r="C288" i="3"/>
  <c r="G201" i="3"/>
  <c r="G144" i="3"/>
  <c r="D144" i="3"/>
  <c r="F144" i="3"/>
  <c r="E144" i="3"/>
  <c r="E115" i="3"/>
  <c r="D115" i="3"/>
  <c r="F115" i="3"/>
  <c r="D87" i="3"/>
  <c r="E87" i="3"/>
  <c r="C146" i="3"/>
  <c r="F87" i="3"/>
  <c r="D31" i="3"/>
  <c r="C289" i="3"/>
  <c r="C291" i="3" s="1"/>
  <c r="E30" i="3"/>
  <c r="F27" i="3"/>
  <c r="F30" i="3" s="1"/>
  <c r="E22" i="3"/>
  <c r="F14" i="3"/>
  <c r="F22" i="3" s="1"/>
  <c r="F175" i="3"/>
  <c r="E53" i="3"/>
  <c r="F51" i="3"/>
  <c r="F53" i="3" s="1"/>
  <c r="F36" i="3"/>
  <c r="F40" i="3" s="1"/>
  <c r="E175" i="3"/>
  <c r="Z307" i="2"/>
  <c r="D307" i="2"/>
  <c r="AD305" i="2"/>
  <c r="AC305" i="2"/>
  <c r="AB305" i="2"/>
  <c r="AA305" i="2"/>
  <c r="H305" i="2"/>
  <c r="G305" i="2"/>
  <c r="E305" i="2"/>
  <c r="F305" i="2" s="1"/>
  <c r="H303" i="2"/>
  <c r="G303" i="2"/>
  <c r="E303" i="2"/>
  <c r="F303" i="2" s="1"/>
  <c r="AD302" i="2"/>
  <c r="AC302" i="2"/>
  <c r="AB302" i="2"/>
  <c r="AB307" i="2" s="1"/>
  <c r="AA302" i="2"/>
  <c r="AA307" i="2" s="1"/>
  <c r="H302" i="2"/>
  <c r="G302" i="2"/>
  <c r="E302" i="2"/>
  <c r="Z301" i="2"/>
  <c r="D301" i="2"/>
  <c r="AD300" i="2"/>
  <c r="AC300" i="2"/>
  <c r="AB300" i="2"/>
  <c r="AA300" i="2"/>
  <c r="H300" i="2"/>
  <c r="G300" i="2"/>
  <c r="E300" i="2"/>
  <c r="F300" i="2" s="1"/>
  <c r="AD299" i="2"/>
  <c r="AC299" i="2"/>
  <c r="AB299" i="2"/>
  <c r="AA299" i="2"/>
  <c r="H299" i="2"/>
  <c r="G299" i="2"/>
  <c r="E299" i="2"/>
  <c r="AE298" i="2"/>
  <c r="Z298" i="2"/>
  <c r="I298" i="2"/>
  <c r="D298" i="2"/>
  <c r="AD297" i="2"/>
  <c r="AC297" i="2"/>
  <c r="AB297" i="2"/>
  <c r="AA297" i="2"/>
  <c r="H297" i="2"/>
  <c r="G297" i="2"/>
  <c r="E297" i="2"/>
  <c r="F297" i="2" s="1"/>
  <c r="AD296" i="2"/>
  <c r="AC296" i="2"/>
  <c r="AB296" i="2"/>
  <c r="AA296" i="2"/>
  <c r="H296" i="2"/>
  <c r="G296" i="2"/>
  <c r="E296" i="2"/>
  <c r="F296" i="2" s="1"/>
  <c r="AD295" i="2"/>
  <c r="AC295" i="2"/>
  <c r="AB295" i="2"/>
  <c r="AA295" i="2"/>
  <c r="H295" i="2"/>
  <c r="G295" i="2"/>
  <c r="E295" i="2"/>
  <c r="F295" i="2" s="1"/>
  <c r="AD294" i="2"/>
  <c r="AC294" i="2"/>
  <c r="AB294" i="2"/>
  <c r="AA294" i="2"/>
  <c r="H294" i="2"/>
  <c r="G294" i="2"/>
  <c r="E294" i="2"/>
  <c r="F294" i="2" s="1"/>
  <c r="AD293" i="2"/>
  <c r="AC293" i="2"/>
  <c r="AB293" i="2"/>
  <c r="AA293" i="2"/>
  <c r="H293" i="2"/>
  <c r="G293" i="2"/>
  <c r="E293" i="2"/>
  <c r="F293" i="2" s="1"/>
  <c r="AD291" i="2"/>
  <c r="AC291" i="2"/>
  <c r="AC298" i="2" s="1"/>
  <c r="AB291" i="2"/>
  <c r="AA291" i="2"/>
  <c r="H291" i="2"/>
  <c r="G291" i="2"/>
  <c r="G298" i="2" s="1"/>
  <c r="E291" i="2"/>
  <c r="AE289" i="2"/>
  <c r="Z289" i="2"/>
  <c r="I289" i="2"/>
  <c r="D289" i="2"/>
  <c r="AD285" i="2"/>
  <c r="AC285" i="2"/>
  <c r="AB285" i="2"/>
  <c r="AA285" i="2"/>
  <c r="H285" i="2"/>
  <c r="G285" i="2"/>
  <c r="E285" i="2"/>
  <c r="F285" i="2" s="1"/>
  <c r="AD284" i="2"/>
  <c r="AC284" i="2"/>
  <c r="AB284" i="2"/>
  <c r="AA284" i="2"/>
  <c r="H284" i="2"/>
  <c r="G284" i="2"/>
  <c r="E284" i="2"/>
  <c r="F284" i="2" s="1"/>
  <c r="AD283" i="2"/>
  <c r="AD289" i="2" s="1"/>
  <c r="AC283" i="2"/>
  <c r="AB283" i="2"/>
  <c r="AA283" i="2"/>
  <c r="H283" i="2"/>
  <c r="H289" i="2" s="1"/>
  <c r="G283" i="2"/>
  <c r="E283" i="2"/>
  <c r="Z277" i="2"/>
  <c r="D277" i="2"/>
  <c r="AD273" i="2"/>
  <c r="AC273" i="2"/>
  <c r="AB273" i="2"/>
  <c r="AA273" i="2"/>
  <c r="H273" i="2"/>
  <c r="G273" i="2"/>
  <c r="E273" i="2"/>
  <c r="F273" i="2" s="1"/>
  <c r="AD272" i="2"/>
  <c r="AD277" i="2" s="1"/>
  <c r="AC272" i="2"/>
  <c r="AB272" i="2"/>
  <c r="AA272" i="2"/>
  <c r="H272" i="2"/>
  <c r="H277" i="2" s="1"/>
  <c r="G272" i="2"/>
  <c r="E272" i="2"/>
  <c r="Z271" i="2"/>
  <c r="D271" i="2"/>
  <c r="AD270" i="2"/>
  <c r="AC270" i="2"/>
  <c r="AB270" i="2"/>
  <c r="AA270" i="2"/>
  <c r="H270" i="2"/>
  <c r="G270" i="2"/>
  <c r="E270" i="2"/>
  <c r="F270" i="2" s="1"/>
  <c r="AD269" i="2"/>
  <c r="AD271" i="2" s="1"/>
  <c r="AC269" i="2"/>
  <c r="AB269" i="2"/>
  <c r="AA269" i="2"/>
  <c r="H269" i="2"/>
  <c r="H271" i="2" s="1"/>
  <c r="G269" i="2"/>
  <c r="E269" i="2"/>
  <c r="Z268" i="2"/>
  <c r="D268" i="2"/>
  <c r="AD267" i="2"/>
  <c r="AC267" i="2"/>
  <c r="AB267" i="2"/>
  <c r="AA267" i="2"/>
  <c r="H267" i="2"/>
  <c r="G267" i="2"/>
  <c r="E267" i="2"/>
  <c r="F267" i="2" s="1"/>
  <c r="AD266" i="2"/>
  <c r="AC266" i="2"/>
  <c r="AB266" i="2"/>
  <c r="AA266" i="2"/>
  <c r="H266" i="2"/>
  <c r="G266" i="2"/>
  <c r="E266" i="2"/>
  <c r="F266" i="2" s="1"/>
  <c r="AD265" i="2"/>
  <c r="AC265" i="2"/>
  <c r="AB265" i="2"/>
  <c r="AA265" i="2"/>
  <c r="H265" i="2"/>
  <c r="G265" i="2"/>
  <c r="E265" i="2"/>
  <c r="F265" i="2" s="1"/>
  <c r="H264" i="2"/>
  <c r="G264" i="2"/>
  <c r="E264" i="2"/>
  <c r="F264" i="2" s="1"/>
  <c r="AD263" i="2"/>
  <c r="AC263" i="2"/>
  <c r="AB263" i="2"/>
  <c r="AA263" i="2"/>
  <c r="H263" i="2"/>
  <c r="G263" i="2"/>
  <c r="E263" i="2"/>
  <c r="F263" i="2" s="1"/>
  <c r="AD261" i="2"/>
  <c r="AC261" i="2"/>
  <c r="AB261" i="2"/>
  <c r="AA261" i="2"/>
  <c r="H261" i="2"/>
  <c r="H268" i="2" s="1"/>
  <c r="G261" i="2"/>
  <c r="E261" i="2"/>
  <c r="AE259" i="2"/>
  <c r="Z259" i="2"/>
  <c r="I259" i="2"/>
  <c r="D259" i="2"/>
  <c r="AD257" i="2"/>
  <c r="AC257" i="2"/>
  <c r="AB257" i="2"/>
  <c r="AA257" i="2"/>
  <c r="H257" i="2"/>
  <c r="G257" i="2"/>
  <c r="E257" i="2"/>
  <c r="F257" i="2" s="1"/>
  <c r="AD255" i="2"/>
  <c r="AC255" i="2"/>
  <c r="AB255" i="2"/>
  <c r="AA255" i="2"/>
  <c r="H255" i="2"/>
  <c r="G255" i="2"/>
  <c r="E255" i="2"/>
  <c r="F255" i="2" s="1"/>
  <c r="AD254" i="2"/>
  <c r="AC254" i="2"/>
  <c r="AB254" i="2"/>
  <c r="AA254" i="2"/>
  <c r="H254" i="2"/>
  <c r="G254" i="2"/>
  <c r="E254" i="2"/>
  <c r="F254" i="2" s="1"/>
  <c r="AD253" i="2"/>
  <c r="AC253" i="2"/>
  <c r="AB253" i="2"/>
  <c r="AA253" i="2"/>
  <c r="H253" i="2"/>
  <c r="G253" i="2"/>
  <c r="E253" i="2"/>
  <c r="Z247" i="2"/>
  <c r="D247" i="2"/>
  <c r="AD244" i="2"/>
  <c r="AC244" i="2"/>
  <c r="AB244" i="2"/>
  <c r="AA244" i="2"/>
  <c r="H244" i="2"/>
  <c r="G244" i="2"/>
  <c r="E244" i="2"/>
  <c r="F244" i="2" s="1"/>
  <c r="AD243" i="2"/>
  <c r="AC243" i="2"/>
  <c r="AB243" i="2"/>
  <c r="AA243" i="2"/>
  <c r="H243" i="2"/>
  <c r="G243" i="2"/>
  <c r="E243" i="2"/>
  <c r="F243" i="2" s="1"/>
  <c r="AD242" i="2"/>
  <c r="AC242" i="2"/>
  <c r="AC247" i="2" s="1"/>
  <c r="AB242" i="2"/>
  <c r="AA242" i="2"/>
  <c r="H242" i="2"/>
  <c r="G242" i="2"/>
  <c r="G247" i="2" s="1"/>
  <c r="E242" i="2"/>
  <c r="Z241" i="2"/>
  <c r="D241" i="2"/>
  <c r="AD240" i="2"/>
  <c r="AC240" i="2"/>
  <c r="AB240" i="2"/>
  <c r="AA240" i="2"/>
  <c r="H240" i="2"/>
  <c r="G240" i="2"/>
  <c r="E240" i="2"/>
  <c r="F240" i="2" s="1"/>
  <c r="AD239" i="2"/>
  <c r="AC239" i="2"/>
  <c r="AC241" i="2" s="1"/>
  <c r="AB239" i="2"/>
  <c r="AA239" i="2"/>
  <c r="H239" i="2"/>
  <c r="G239" i="2"/>
  <c r="G241" i="2" s="1"/>
  <c r="E239" i="2"/>
  <c r="Z238" i="2"/>
  <c r="D238" i="2"/>
  <c r="AD237" i="2"/>
  <c r="AC237" i="2"/>
  <c r="AB237" i="2"/>
  <c r="AA237" i="2"/>
  <c r="H237" i="2"/>
  <c r="G237" i="2"/>
  <c r="E237" i="2"/>
  <c r="F237" i="2" s="1"/>
  <c r="AD236" i="2"/>
  <c r="AC236" i="2"/>
  <c r="AB236" i="2"/>
  <c r="AA236" i="2"/>
  <c r="H236" i="2"/>
  <c r="G236" i="2"/>
  <c r="E236" i="2"/>
  <c r="F236" i="2" s="1"/>
  <c r="AD235" i="2"/>
  <c r="AC235" i="2"/>
  <c r="AB235" i="2"/>
  <c r="AA235" i="2"/>
  <c r="H235" i="2"/>
  <c r="G235" i="2"/>
  <c r="E235" i="2"/>
  <c r="F235" i="2" s="1"/>
  <c r="AD234" i="2"/>
  <c r="AC234" i="2"/>
  <c r="AB234" i="2"/>
  <c r="AA234" i="2"/>
  <c r="H234" i="2"/>
  <c r="G234" i="2"/>
  <c r="E234" i="2"/>
  <c r="F234" i="2" s="1"/>
  <c r="AD233" i="2"/>
  <c r="AC233" i="2"/>
  <c r="AB233" i="2"/>
  <c r="AA233" i="2"/>
  <c r="H233" i="2"/>
  <c r="G233" i="2"/>
  <c r="E233" i="2"/>
  <c r="F233" i="2" s="1"/>
  <c r="AD232" i="2"/>
  <c r="AC232" i="2"/>
  <c r="AC238" i="2" s="1"/>
  <c r="AB232" i="2"/>
  <c r="AA232" i="2"/>
  <c r="H232" i="2"/>
  <c r="G232" i="2"/>
  <c r="G238" i="2" s="1"/>
  <c r="E232" i="2"/>
  <c r="AE230" i="2"/>
  <c r="Z230" i="2"/>
  <c r="I230" i="2"/>
  <c r="D230" i="2"/>
  <c r="AD228" i="2"/>
  <c r="AC228" i="2"/>
  <c r="AB228" i="2"/>
  <c r="AA228" i="2"/>
  <c r="H228" i="2"/>
  <c r="G228" i="2"/>
  <c r="E228" i="2"/>
  <c r="F228" i="2" s="1"/>
  <c r="AD226" i="2"/>
  <c r="AC226" i="2"/>
  <c r="AB226" i="2"/>
  <c r="AA226" i="2"/>
  <c r="H226" i="2"/>
  <c r="G226" i="2"/>
  <c r="E226" i="2"/>
  <c r="F226" i="2" s="1"/>
  <c r="AD225" i="2"/>
  <c r="AC225" i="2"/>
  <c r="AB225" i="2"/>
  <c r="AA225" i="2"/>
  <c r="H225" i="2"/>
  <c r="G225" i="2"/>
  <c r="E225" i="2"/>
  <c r="F225" i="2" s="1"/>
  <c r="AD224" i="2"/>
  <c r="AC224" i="2"/>
  <c r="AC230" i="2" s="1"/>
  <c r="AB224" i="2"/>
  <c r="AA224" i="2"/>
  <c r="H224" i="2"/>
  <c r="G224" i="2"/>
  <c r="G230" i="2" s="1"/>
  <c r="E224" i="2"/>
  <c r="Z218" i="2"/>
  <c r="D218" i="2"/>
  <c r="AD217" i="2"/>
  <c r="AC217" i="2"/>
  <c r="AB217" i="2"/>
  <c r="AA217" i="2"/>
  <c r="H217" i="2"/>
  <c r="G217" i="2"/>
  <c r="E217" i="2"/>
  <c r="F217" i="2" s="1"/>
  <c r="AD216" i="2"/>
  <c r="AC216" i="2"/>
  <c r="AB216" i="2"/>
  <c r="AA216" i="2"/>
  <c r="H216" i="2"/>
  <c r="G216" i="2"/>
  <c r="E216" i="2"/>
  <c r="F216" i="2" s="1"/>
  <c r="AD215" i="2"/>
  <c r="AC215" i="2"/>
  <c r="AB215" i="2"/>
  <c r="AA215" i="2"/>
  <c r="H215" i="2"/>
  <c r="G215" i="2"/>
  <c r="E215" i="2"/>
  <c r="F215" i="2" s="1"/>
  <c r="AD214" i="2"/>
  <c r="AC214" i="2"/>
  <c r="AB214" i="2"/>
  <c r="AA214" i="2"/>
  <c r="H214" i="2"/>
  <c r="G214" i="2"/>
  <c r="E214" i="2"/>
  <c r="F214" i="2" s="1"/>
  <c r="AD213" i="2"/>
  <c r="AC213" i="2"/>
  <c r="AB213" i="2"/>
  <c r="AA213" i="2"/>
  <c r="H213" i="2"/>
  <c r="G213" i="2"/>
  <c r="E213" i="2"/>
  <c r="Z212" i="2"/>
  <c r="D212" i="2"/>
  <c r="AD211" i="2"/>
  <c r="AC211" i="2"/>
  <c r="AB211" i="2"/>
  <c r="AA211" i="2"/>
  <c r="H211" i="2"/>
  <c r="G211" i="2"/>
  <c r="E211" i="2"/>
  <c r="F211" i="2" s="1"/>
  <c r="AD210" i="2"/>
  <c r="AD212" i="2" s="1"/>
  <c r="AC210" i="2"/>
  <c r="AB210" i="2"/>
  <c r="AA210" i="2"/>
  <c r="H210" i="2"/>
  <c r="H212" i="2" s="1"/>
  <c r="G210" i="2"/>
  <c r="E210" i="2"/>
  <c r="Z209" i="2"/>
  <c r="D209" i="2"/>
  <c r="AD208" i="2"/>
  <c r="AC208" i="2"/>
  <c r="AB208" i="2"/>
  <c r="AA208" i="2"/>
  <c r="H208" i="2"/>
  <c r="G208" i="2"/>
  <c r="E208" i="2"/>
  <c r="F208" i="2" s="1"/>
  <c r="AD207" i="2"/>
  <c r="AC207" i="2"/>
  <c r="AB207" i="2"/>
  <c r="AA207" i="2"/>
  <c r="H207" i="2"/>
  <c r="G207" i="2"/>
  <c r="E207" i="2"/>
  <c r="F207" i="2" s="1"/>
  <c r="AD206" i="2"/>
  <c r="AC206" i="2"/>
  <c r="AB206" i="2"/>
  <c r="AA206" i="2"/>
  <c r="H206" i="2"/>
  <c r="G206" i="2"/>
  <c r="E206" i="2"/>
  <c r="F206" i="2" s="1"/>
  <c r="AD205" i="2"/>
  <c r="AC205" i="2"/>
  <c r="AB205" i="2"/>
  <c r="AA205" i="2"/>
  <c r="H205" i="2"/>
  <c r="G205" i="2"/>
  <c r="E205" i="2"/>
  <c r="F205" i="2" s="1"/>
  <c r="AD203" i="2"/>
  <c r="AC203" i="2"/>
  <c r="AB203" i="2"/>
  <c r="AA203" i="2"/>
  <c r="AA209" i="2" s="1"/>
  <c r="H203" i="2"/>
  <c r="G203" i="2"/>
  <c r="E203" i="2"/>
  <c r="AE201" i="2"/>
  <c r="Z201" i="2"/>
  <c r="I201" i="2"/>
  <c r="D201" i="2"/>
  <c r="AD200" i="2"/>
  <c r="AC200" i="2"/>
  <c r="AB200" i="2"/>
  <c r="AA200" i="2"/>
  <c r="H200" i="2"/>
  <c r="G200" i="2"/>
  <c r="E200" i="2"/>
  <c r="F200" i="2" s="1"/>
  <c r="AD197" i="2"/>
  <c r="AC197" i="2"/>
  <c r="AB197" i="2"/>
  <c r="AA197" i="2"/>
  <c r="H197" i="2"/>
  <c r="G197" i="2"/>
  <c r="E197" i="2"/>
  <c r="F197" i="2" s="1"/>
  <c r="AD196" i="2"/>
  <c r="AC196" i="2"/>
  <c r="AB196" i="2"/>
  <c r="AA196" i="2"/>
  <c r="H196" i="2"/>
  <c r="G196" i="2"/>
  <c r="E196" i="2"/>
  <c r="F196" i="2" s="1"/>
  <c r="AD195" i="2"/>
  <c r="AC195" i="2"/>
  <c r="AB195" i="2"/>
  <c r="AA195" i="2"/>
  <c r="AA201" i="2" s="1"/>
  <c r="H195" i="2"/>
  <c r="G195" i="2"/>
  <c r="E195" i="2"/>
  <c r="Z189" i="2"/>
  <c r="D189" i="2"/>
  <c r="AD187" i="2"/>
  <c r="AC187" i="2"/>
  <c r="AB187" i="2"/>
  <c r="AA187" i="2"/>
  <c r="H187" i="2"/>
  <c r="G187" i="2"/>
  <c r="E187" i="2"/>
  <c r="F187" i="2" s="1"/>
  <c r="AD185" i="2"/>
  <c r="AC185" i="2"/>
  <c r="AB185" i="2"/>
  <c r="AA185" i="2"/>
  <c r="H185" i="2"/>
  <c r="G185" i="2"/>
  <c r="E185" i="2"/>
  <c r="F185" i="2" s="1"/>
  <c r="AD184" i="2"/>
  <c r="AD189" i="2" s="1"/>
  <c r="AC184" i="2"/>
  <c r="AB184" i="2"/>
  <c r="AA184" i="2"/>
  <c r="H184" i="2"/>
  <c r="H189" i="2" s="1"/>
  <c r="G184" i="2"/>
  <c r="E184" i="2"/>
  <c r="Z183" i="2"/>
  <c r="D183" i="2"/>
  <c r="AD182" i="2"/>
  <c r="AC182" i="2"/>
  <c r="AB182" i="2"/>
  <c r="AA182" i="2"/>
  <c r="H182" i="2"/>
  <c r="G182" i="2"/>
  <c r="E182" i="2"/>
  <c r="F182" i="2" s="1"/>
  <c r="AD181" i="2"/>
  <c r="AD183" i="2" s="1"/>
  <c r="AC181" i="2"/>
  <c r="AB181" i="2"/>
  <c r="AA181" i="2"/>
  <c r="H181" i="2"/>
  <c r="H183" i="2" s="1"/>
  <c r="G181" i="2"/>
  <c r="E181" i="2"/>
  <c r="Z180" i="2"/>
  <c r="D180" i="2"/>
  <c r="AD179" i="2"/>
  <c r="AC179" i="2"/>
  <c r="AB179" i="2"/>
  <c r="AA179" i="2"/>
  <c r="H179" i="2"/>
  <c r="G179" i="2"/>
  <c r="E179" i="2"/>
  <c r="F179" i="2" s="1"/>
  <c r="AD177" i="2"/>
  <c r="AC177" i="2"/>
  <c r="AB177" i="2"/>
  <c r="AA177" i="2"/>
  <c r="H177" i="2"/>
  <c r="G177" i="2"/>
  <c r="E177" i="2"/>
  <c r="F177" i="2" s="1"/>
  <c r="AD176" i="2"/>
  <c r="AC176" i="2"/>
  <c r="AB176" i="2"/>
  <c r="AA176" i="2"/>
  <c r="H176" i="2"/>
  <c r="G176" i="2"/>
  <c r="E176" i="2"/>
  <c r="F176" i="2" s="1"/>
  <c r="AD175" i="2"/>
  <c r="AC175" i="2"/>
  <c r="AB175" i="2"/>
  <c r="AA175" i="2"/>
  <c r="H175" i="2"/>
  <c r="G175" i="2"/>
  <c r="E175" i="2"/>
  <c r="F175" i="2" s="1"/>
  <c r="AD174" i="2"/>
  <c r="AC174" i="2"/>
  <c r="AB174" i="2"/>
  <c r="AA174" i="2"/>
  <c r="H174" i="2"/>
  <c r="G174" i="2"/>
  <c r="E174" i="2"/>
  <c r="F174" i="2" s="1"/>
  <c r="AD172" i="2"/>
  <c r="AC172" i="2"/>
  <c r="AB172" i="2"/>
  <c r="AA172" i="2"/>
  <c r="H172" i="2"/>
  <c r="G172" i="2"/>
  <c r="E172" i="2"/>
  <c r="AN170" i="2"/>
  <c r="AM170" i="2"/>
  <c r="AL170" i="2"/>
  <c r="AK170" i="2"/>
  <c r="AJ170" i="2"/>
  <c r="Z170" i="2"/>
  <c r="R170" i="2"/>
  <c r="Q170" i="2"/>
  <c r="P170" i="2"/>
  <c r="O170" i="2"/>
  <c r="N170" i="2"/>
  <c r="D170" i="2"/>
  <c r="AD168" i="2"/>
  <c r="AC168" i="2"/>
  <c r="AB168" i="2"/>
  <c r="AA168" i="2"/>
  <c r="H168" i="2"/>
  <c r="G168" i="2"/>
  <c r="E168" i="2"/>
  <c r="F168" i="2" s="1"/>
  <c r="AD166" i="2"/>
  <c r="AC166" i="2"/>
  <c r="AB166" i="2"/>
  <c r="AA166" i="2"/>
  <c r="H166" i="2"/>
  <c r="G166" i="2"/>
  <c r="E166" i="2"/>
  <c r="F166" i="2" s="1"/>
  <c r="AD165" i="2"/>
  <c r="AC165" i="2"/>
  <c r="AB165" i="2"/>
  <c r="AA165" i="2"/>
  <c r="H165" i="2"/>
  <c r="G165" i="2"/>
  <c r="E165" i="2"/>
  <c r="F165" i="2" s="1"/>
  <c r="AD164" i="2"/>
  <c r="AC164" i="2"/>
  <c r="AB164" i="2"/>
  <c r="AA164" i="2"/>
  <c r="H164" i="2"/>
  <c r="G164" i="2"/>
  <c r="E164" i="2"/>
  <c r="Z156" i="2"/>
  <c r="D156" i="2"/>
  <c r="AD155" i="2"/>
  <c r="AC155" i="2"/>
  <c r="AB155" i="2"/>
  <c r="AA155" i="2"/>
  <c r="H155" i="2"/>
  <c r="G155" i="2"/>
  <c r="E155" i="2"/>
  <c r="F155" i="2" s="1"/>
  <c r="AD153" i="2"/>
  <c r="AC153" i="2"/>
  <c r="AB153" i="2"/>
  <c r="AA153" i="2"/>
  <c r="H153" i="2"/>
  <c r="G153" i="2"/>
  <c r="E153" i="2"/>
  <c r="F153" i="2" s="1"/>
  <c r="AD152" i="2"/>
  <c r="AC152" i="2"/>
  <c r="AB152" i="2"/>
  <c r="AA152" i="2"/>
  <c r="H152" i="2"/>
  <c r="G152" i="2"/>
  <c r="E152" i="2"/>
  <c r="H151" i="2"/>
  <c r="G151" i="2"/>
  <c r="E151" i="2"/>
  <c r="F151" i="2" s="1"/>
  <c r="Z150" i="2"/>
  <c r="D150" i="2"/>
  <c r="AD149" i="2"/>
  <c r="AC149" i="2"/>
  <c r="AB149" i="2"/>
  <c r="AA149" i="2"/>
  <c r="H149" i="2"/>
  <c r="G149" i="2"/>
  <c r="E149" i="2"/>
  <c r="F149" i="2" s="1"/>
  <c r="AD148" i="2"/>
  <c r="AC148" i="2"/>
  <c r="AB148" i="2"/>
  <c r="AA148" i="2"/>
  <c r="H148" i="2"/>
  <c r="G148" i="2"/>
  <c r="E148" i="2"/>
  <c r="Z147" i="2"/>
  <c r="D147" i="2"/>
  <c r="AD146" i="2"/>
  <c r="AC146" i="2"/>
  <c r="AB146" i="2"/>
  <c r="AA146" i="2"/>
  <c r="H146" i="2"/>
  <c r="G146" i="2"/>
  <c r="E146" i="2"/>
  <c r="F146" i="2" s="1"/>
  <c r="AD145" i="2"/>
  <c r="AC145" i="2"/>
  <c r="AB145" i="2"/>
  <c r="AA145" i="2"/>
  <c r="H145" i="2"/>
  <c r="G145" i="2"/>
  <c r="E145" i="2"/>
  <c r="F145" i="2" s="1"/>
  <c r="AD144" i="2"/>
  <c r="AC144" i="2"/>
  <c r="AB144" i="2"/>
  <c r="AA144" i="2"/>
  <c r="H144" i="2"/>
  <c r="G144" i="2"/>
  <c r="E144" i="2"/>
  <c r="F144" i="2" s="1"/>
  <c r="H143" i="2"/>
  <c r="G143" i="2"/>
  <c r="E143" i="2"/>
  <c r="F143" i="2" s="1"/>
  <c r="AD142" i="2"/>
  <c r="AC142" i="2"/>
  <c r="AB142" i="2"/>
  <c r="AA142" i="2"/>
  <c r="H142" i="2"/>
  <c r="G142" i="2"/>
  <c r="E142" i="2"/>
  <c r="F142" i="2" s="1"/>
  <c r="AD141" i="2"/>
  <c r="AC141" i="2"/>
  <c r="AB141" i="2"/>
  <c r="AA141" i="2"/>
  <c r="H141" i="2"/>
  <c r="G141" i="2"/>
  <c r="E141" i="2"/>
  <c r="F141" i="2" s="1"/>
  <c r="AD139" i="2"/>
  <c r="AC139" i="2"/>
  <c r="AB139" i="2"/>
  <c r="AA139" i="2"/>
  <c r="H139" i="2"/>
  <c r="G139" i="2"/>
  <c r="E139" i="2"/>
  <c r="Z137" i="2"/>
  <c r="D137" i="2"/>
  <c r="AD135" i="2"/>
  <c r="AC135" i="2"/>
  <c r="AB135" i="2"/>
  <c r="AA135" i="2"/>
  <c r="H135" i="2"/>
  <c r="G135" i="2"/>
  <c r="E135" i="2"/>
  <c r="F135" i="2" s="1"/>
  <c r="AD133" i="2"/>
  <c r="AC133" i="2"/>
  <c r="AB133" i="2"/>
  <c r="AA133" i="2"/>
  <c r="H133" i="2"/>
  <c r="G133" i="2"/>
  <c r="E133" i="2"/>
  <c r="F133" i="2" s="1"/>
  <c r="AD132" i="2"/>
  <c r="AC132" i="2"/>
  <c r="AB132" i="2"/>
  <c r="AA132" i="2"/>
  <c r="H132" i="2"/>
  <c r="G132" i="2"/>
  <c r="E132" i="2"/>
  <c r="F132" i="2" s="1"/>
  <c r="AD131" i="2"/>
  <c r="AC131" i="2"/>
  <c r="AB131" i="2"/>
  <c r="AA131" i="2"/>
  <c r="H131" i="2"/>
  <c r="G131" i="2"/>
  <c r="E131" i="2"/>
  <c r="Z125" i="2"/>
  <c r="D125" i="2"/>
  <c r="AD123" i="2"/>
  <c r="AC123" i="2"/>
  <c r="AB123" i="2"/>
  <c r="AA123" i="2"/>
  <c r="AD121" i="2"/>
  <c r="AC121" i="2"/>
  <c r="AB121" i="2"/>
  <c r="AA121" i="2"/>
  <c r="H121" i="2"/>
  <c r="G121" i="2"/>
  <c r="E121" i="2"/>
  <c r="F121" i="2" s="1"/>
  <c r="AD120" i="2"/>
  <c r="AC120" i="2"/>
  <c r="AB120" i="2"/>
  <c r="AA120" i="2"/>
  <c r="H120" i="2"/>
  <c r="G120" i="2"/>
  <c r="E120" i="2"/>
  <c r="AD119" i="2"/>
  <c r="AC119" i="2"/>
  <c r="AB119" i="2"/>
  <c r="AA119" i="2"/>
  <c r="Z119" i="2"/>
  <c r="D119" i="2"/>
  <c r="H118" i="2"/>
  <c r="G118" i="2"/>
  <c r="E118" i="2"/>
  <c r="F118" i="2" s="1"/>
  <c r="H117" i="2"/>
  <c r="G117" i="2"/>
  <c r="E117" i="2"/>
  <c r="Z116" i="2"/>
  <c r="D116" i="2"/>
  <c r="AD115" i="2"/>
  <c r="AC115" i="2"/>
  <c r="AB115" i="2"/>
  <c r="AA115" i="2"/>
  <c r="H115" i="2"/>
  <c r="G115" i="2"/>
  <c r="E115" i="2"/>
  <c r="F115" i="2" s="1"/>
  <c r="AD114" i="2"/>
  <c r="AC114" i="2"/>
  <c r="AB114" i="2"/>
  <c r="AA114" i="2"/>
  <c r="H114" i="2"/>
  <c r="G114" i="2"/>
  <c r="E114" i="2"/>
  <c r="F114" i="2" s="1"/>
  <c r="AD113" i="2"/>
  <c r="AC113" i="2"/>
  <c r="AB113" i="2"/>
  <c r="AA113" i="2"/>
  <c r="H113" i="2"/>
  <c r="G113" i="2"/>
  <c r="E113" i="2"/>
  <c r="F113" i="2" s="1"/>
  <c r="AD112" i="2"/>
  <c r="AC112" i="2"/>
  <c r="AB112" i="2"/>
  <c r="AA112" i="2"/>
  <c r="H112" i="2"/>
  <c r="G112" i="2"/>
  <c r="E112" i="2"/>
  <c r="F112" i="2" s="1"/>
  <c r="AD111" i="2"/>
  <c r="AC111" i="2"/>
  <c r="AB111" i="2"/>
  <c r="AA111" i="2"/>
  <c r="H111" i="2"/>
  <c r="G111" i="2"/>
  <c r="E111" i="2"/>
  <c r="F111" i="2" s="1"/>
  <c r="AD110" i="2"/>
  <c r="AC110" i="2"/>
  <c r="AB110" i="2"/>
  <c r="AA110" i="2"/>
  <c r="H110" i="2"/>
  <c r="G110" i="2"/>
  <c r="E110" i="2"/>
  <c r="F110" i="2" s="1"/>
  <c r="AD108" i="2"/>
  <c r="AC108" i="2"/>
  <c r="AB108" i="2"/>
  <c r="AA108" i="2"/>
  <c r="H108" i="2"/>
  <c r="G108" i="2"/>
  <c r="E108" i="2"/>
  <c r="Z106" i="2"/>
  <c r="D106" i="2"/>
  <c r="AD102" i="2"/>
  <c r="AC102" i="2"/>
  <c r="AB102" i="2"/>
  <c r="AA102" i="2"/>
  <c r="H102" i="2"/>
  <c r="G102" i="2"/>
  <c r="E102" i="2"/>
  <c r="F102" i="2" s="1"/>
  <c r="AD101" i="2"/>
  <c r="AC101" i="2"/>
  <c r="AB101" i="2"/>
  <c r="AA101" i="2"/>
  <c r="H101" i="2"/>
  <c r="G101" i="2"/>
  <c r="E101" i="2"/>
  <c r="F101" i="2" s="1"/>
  <c r="AD100" i="2"/>
  <c r="AC100" i="2"/>
  <c r="AB100" i="2"/>
  <c r="AA100" i="2"/>
  <c r="H100" i="2"/>
  <c r="G100" i="2"/>
  <c r="E100" i="2"/>
  <c r="Z94" i="2"/>
  <c r="D94" i="2"/>
  <c r="AD93" i="2"/>
  <c r="AC93" i="2"/>
  <c r="AB93" i="2"/>
  <c r="AA93" i="2"/>
  <c r="H93" i="2"/>
  <c r="G93" i="2"/>
  <c r="E93" i="2"/>
  <c r="F93" i="2" s="1"/>
  <c r="AD91" i="2"/>
  <c r="AC91" i="2"/>
  <c r="AB91" i="2"/>
  <c r="AA91" i="2"/>
  <c r="H91" i="2"/>
  <c r="G91" i="2"/>
  <c r="E91" i="2"/>
  <c r="F91" i="2" s="1"/>
  <c r="AD90" i="2"/>
  <c r="AC90" i="2"/>
  <c r="AB90" i="2"/>
  <c r="AA90" i="2"/>
  <c r="H90" i="2"/>
  <c r="G90" i="2"/>
  <c r="E90" i="2"/>
  <c r="F90" i="2" s="1"/>
  <c r="AD89" i="2"/>
  <c r="AC89" i="2"/>
  <c r="AB89" i="2"/>
  <c r="AA89" i="2"/>
  <c r="H89" i="2"/>
  <c r="G89" i="2"/>
  <c r="E89" i="2"/>
  <c r="Z88" i="2"/>
  <c r="D88" i="2"/>
  <c r="AD87" i="2"/>
  <c r="AC87" i="2"/>
  <c r="AB87" i="2"/>
  <c r="AA87" i="2"/>
  <c r="H87" i="2"/>
  <c r="G87" i="2"/>
  <c r="E87" i="2"/>
  <c r="F87" i="2" s="1"/>
  <c r="AD86" i="2"/>
  <c r="AC86" i="2"/>
  <c r="AB86" i="2"/>
  <c r="AA86" i="2"/>
  <c r="H86" i="2"/>
  <c r="G86" i="2"/>
  <c r="E86" i="2"/>
  <c r="Z85" i="2"/>
  <c r="D85" i="2"/>
  <c r="AD84" i="2"/>
  <c r="AC84" i="2"/>
  <c r="AB84" i="2"/>
  <c r="AA84" i="2"/>
  <c r="H84" i="2"/>
  <c r="G84" i="2"/>
  <c r="E84" i="2"/>
  <c r="F84" i="2" s="1"/>
  <c r="AD83" i="2"/>
  <c r="AC83" i="2"/>
  <c r="AB83" i="2"/>
  <c r="AA83" i="2"/>
  <c r="H83" i="2"/>
  <c r="G83" i="2"/>
  <c r="E83" i="2"/>
  <c r="F83" i="2" s="1"/>
  <c r="AD82" i="2"/>
  <c r="AC82" i="2"/>
  <c r="AB82" i="2"/>
  <c r="AA82" i="2"/>
  <c r="H82" i="2"/>
  <c r="G82" i="2"/>
  <c r="E82" i="2"/>
  <c r="F82" i="2" s="1"/>
  <c r="AD80" i="2"/>
  <c r="AC80" i="2"/>
  <c r="AB80" i="2"/>
  <c r="AA80" i="2"/>
  <c r="AD79" i="2"/>
  <c r="AC79" i="2"/>
  <c r="AB79" i="2"/>
  <c r="AA79" i="2"/>
  <c r="H79" i="2"/>
  <c r="G79" i="2"/>
  <c r="E79" i="2"/>
  <c r="F79" i="2" s="1"/>
  <c r="AD78" i="2"/>
  <c r="AC78" i="2"/>
  <c r="AB78" i="2"/>
  <c r="AA78" i="2"/>
  <c r="H78" i="2"/>
  <c r="G78" i="2"/>
  <c r="E78" i="2"/>
  <c r="F78" i="2" s="1"/>
  <c r="AD77" i="2"/>
  <c r="AC77" i="2"/>
  <c r="AB77" i="2"/>
  <c r="AA77" i="2"/>
  <c r="H77" i="2"/>
  <c r="G77" i="2"/>
  <c r="E77" i="2"/>
  <c r="F77" i="2" s="1"/>
  <c r="Z76" i="2"/>
  <c r="D76" i="2"/>
  <c r="AD74" i="2"/>
  <c r="AC74" i="2"/>
  <c r="AB74" i="2"/>
  <c r="AA74" i="2"/>
  <c r="H74" i="2"/>
  <c r="G74" i="2"/>
  <c r="E74" i="2"/>
  <c r="F74" i="2" s="1"/>
  <c r="AD72" i="2"/>
  <c r="AC72" i="2"/>
  <c r="AB72" i="2"/>
  <c r="AA72" i="2"/>
  <c r="H72" i="2"/>
  <c r="G72" i="2"/>
  <c r="E72" i="2"/>
  <c r="F72" i="2" s="1"/>
  <c r="AD71" i="2"/>
  <c r="AC71" i="2"/>
  <c r="AB71" i="2"/>
  <c r="AA71" i="2"/>
  <c r="H71" i="2"/>
  <c r="G71" i="2"/>
  <c r="E71" i="2"/>
  <c r="F71" i="2" s="1"/>
  <c r="AD70" i="2"/>
  <c r="AC70" i="2"/>
  <c r="AB70" i="2"/>
  <c r="AA70" i="2"/>
  <c r="H70" i="2"/>
  <c r="G70" i="2"/>
  <c r="E70" i="2"/>
  <c r="Z64" i="2"/>
  <c r="D64" i="2"/>
  <c r="AD60" i="2"/>
  <c r="AC60" i="2"/>
  <c r="AB60" i="2"/>
  <c r="AA60" i="2"/>
  <c r="H60" i="2"/>
  <c r="G60" i="2"/>
  <c r="E60" i="2"/>
  <c r="F60" i="2" s="1"/>
  <c r="AD59" i="2"/>
  <c r="AC59" i="2"/>
  <c r="AB59" i="2"/>
  <c r="AA59" i="2"/>
  <c r="H59" i="2"/>
  <c r="E59" i="2"/>
  <c r="E64" i="2" s="1"/>
  <c r="Z58" i="2"/>
  <c r="D58" i="2"/>
  <c r="AD57" i="2"/>
  <c r="AC57" i="2"/>
  <c r="AB57" i="2"/>
  <c r="AA57" i="2"/>
  <c r="H57" i="2"/>
  <c r="E57" i="2"/>
  <c r="F57" i="2" s="1"/>
  <c r="G57" i="2" s="1"/>
  <c r="AD56" i="2"/>
  <c r="AD58" i="2" s="1"/>
  <c r="AC56" i="2"/>
  <c r="AB56" i="2"/>
  <c r="AA56" i="2"/>
  <c r="H56" i="2"/>
  <c r="H58" i="2" s="1"/>
  <c r="E56" i="2"/>
  <c r="Z55" i="2"/>
  <c r="D55" i="2"/>
  <c r="AD54" i="2"/>
  <c r="AC54" i="2"/>
  <c r="AB54" i="2"/>
  <c r="AA54" i="2"/>
  <c r="H54" i="2"/>
  <c r="E54" i="2"/>
  <c r="F54" i="2" s="1"/>
  <c r="G54" i="2" s="1"/>
  <c r="AD53" i="2"/>
  <c r="AC53" i="2"/>
  <c r="AB53" i="2"/>
  <c r="AA53" i="2"/>
  <c r="H53" i="2"/>
  <c r="E53" i="2"/>
  <c r="F53" i="2" s="1"/>
  <c r="G53" i="2" s="1"/>
  <c r="AD52" i="2"/>
  <c r="AC52" i="2"/>
  <c r="AB52" i="2"/>
  <c r="AA52" i="2"/>
  <c r="H52" i="2"/>
  <c r="G52" i="2"/>
  <c r="E52" i="2"/>
  <c r="F52" i="2" s="1"/>
  <c r="AD51" i="2"/>
  <c r="AC51" i="2"/>
  <c r="AB51" i="2"/>
  <c r="AA51" i="2"/>
  <c r="H51" i="2"/>
  <c r="E51" i="2"/>
  <c r="F51" i="2" s="1"/>
  <c r="G51" i="2" s="1"/>
  <c r="AD50" i="2"/>
  <c r="AC50" i="2"/>
  <c r="AB50" i="2"/>
  <c r="AA50" i="2"/>
  <c r="H50" i="2"/>
  <c r="E50" i="2"/>
  <c r="F50" i="2" s="1"/>
  <c r="G50" i="2" s="1"/>
  <c r="AD49" i="2"/>
  <c r="AC49" i="2"/>
  <c r="AB49" i="2"/>
  <c r="AA49" i="2"/>
  <c r="H49" i="2"/>
  <c r="E49" i="2"/>
  <c r="F49" i="2" s="1"/>
  <c r="G49" i="2" s="1"/>
  <c r="AD47" i="2"/>
  <c r="AC47" i="2"/>
  <c r="AB47" i="2"/>
  <c r="AA47" i="2"/>
  <c r="AA55" i="2" s="1"/>
  <c r="H47" i="2"/>
  <c r="E47" i="2"/>
  <c r="F47" i="2" s="1"/>
  <c r="Z45" i="2"/>
  <c r="D45" i="2"/>
  <c r="AD43" i="2"/>
  <c r="AC43" i="2"/>
  <c r="AB43" i="2"/>
  <c r="AA43" i="2"/>
  <c r="H43" i="2"/>
  <c r="E43" i="2"/>
  <c r="F43" i="2" s="1"/>
  <c r="G43" i="2" s="1"/>
  <c r="AD42" i="2"/>
  <c r="AC42" i="2"/>
  <c r="AB42" i="2"/>
  <c r="AA42" i="2"/>
  <c r="H42" i="2"/>
  <c r="E42" i="2"/>
  <c r="F42" i="2" s="1"/>
  <c r="G42" i="2" s="1"/>
  <c r="AD41" i="2"/>
  <c r="AC41" i="2"/>
  <c r="AB41" i="2"/>
  <c r="AA41" i="2"/>
  <c r="H41" i="2"/>
  <c r="E41" i="2"/>
  <c r="F41" i="2" s="1"/>
  <c r="G41" i="2" s="1"/>
  <c r="AD40" i="2"/>
  <c r="AC40" i="2"/>
  <c r="AB40" i="2"/>
  <c r="AA40" i="2"/>
  <c r="H40" i="2"/>
  <c r="E40" i="2"/>
  <c r="F40" i="2" s="1"/>
  <c r="G40" i="2" s="1"/>
  <c r="AD39" i="2"/>
  <c r="AC39" i="2"/>
  <c r="AC45" i="2" s="1"/>
  <c r="AB39" i="2"/>
  <c r="AA39" i="2"/>
  <c r="H39" i="2"/>
  <c r="E39" i="2"/>
  <c r="F39" i="2" s="1"/>
  <c r="Z33" i="2"/>
  <c r="D33" i="2"/>
  <c r="AD29" i="2"/>
  <c r="AC29" i="2"/>
  <c r="AB29" i="2"/>
  <c r="AA29" i="2"/>
  <c r="H29" i="2"/>
  <c r="E29" i="2"/>
  <c r="F29" i="2" s="1"/>
  <c r="G29" i="2" s="1"/>
  <c r="AD28" i="2"/>
  <c r="AD33" i="2" s="1"/>
  <c r="AC28" i="2"/>
  <c r="AB28" i="2"/>
  <c r="AA28" i="2"/>
  <c r="H28" i="2"/>
  <c r="H33" i="2" s="1"/>
  <c r="E28" i="2"/>
  <c r="AD27" i="2"/>
  <c r="AC27" i="2"/>
  <c r="AB27" i="2"/>
  <c r="AA27" i="2"/>
  <c r="H27" i="2"/>
  <c r="E27" i="2"/>
  <c r="F27" i="2" s="1"/>
  <c r="G27" i="2" s="1"/>
  <c r="Z26" i="2"/>
  <c r="D26" i="2"/>
  <c r="AD25" i="2"/>
  <c r="AC25" i="2"/>
  <c r="AB25" i="2"/>
  <c r="AA25" i="2"/>
  <c r="H25" i="2"/>
  <c r="G25" i="2"/>
  <c r="E25" i="2"/>
  <c r="F25" i="2" s="1"/>
  <c r="AD24" i="2"/>
  <c r="AC24" i="2"/>
  <c r="AB24" i="2"/>
  <c r="AA24" i="2"/>
  <c r="H24" i="2"/>
  <c r="E24" i="2"/>
  <c r="F24" i="2" s="1"/>
  <c r="Z23" i="2"/>
  <c r="D23" i="2"/>
  <c r="AD22" i="2"/>
  <c r="AC22" i="2"/>
  <c r="AB22" i="2"/>
  <c r="AA22" i="2"/>
  <c r="H22" i="2"/>
  <c r="E22" i="2"/>
  <c r="F22" i="2" s="1"/>
  <c r="G22" i="2" s="1"/>
  <c r="AD21" i="2"/>
  <c r="AC21" i="2"/>
  <c r="AB21" i="2"/>
  <c r="AA21" i="2"/>
  <c r="H21" i="2"/>
  <c r="E21" i="2"/>
  <c r="F21" i="2" s="1"/>
  <c r="G21" i="2" s="1"/>
  <c r="AD20" i="2"/>
  <c r="AC20" i="2"/>
  <c r="AB20" i="2"/>
  <c r="AA20" i="2"/>
  <c r="H20" i="2"/>
  <c r="G20" i="2"/>
  <c r="E20" i="2"/>
  <c r="F20" i="2" s="1"/>
  <c r="AD19" i="2"/>
  <c r="AC19" i="2"/>
  <c r="AB19" i="2"/>
  <c r="AA19" i="2"/>
  <c r="H19" i="2"/>
  <c r="E19" i="2"/>
  <c r="F19" i="2" s="1"/>
  <c r="G19" i="2" s="1"/>
  <c r="AD18" i="2"/>
  <c r="AC18" i="2"/>
  <c r="AB18" i="2"/>
  <c r="AA18" i="2"/>
  <c r="H18" i="2"/>
  <c r="E18" i="2"/>
  <c r="F18" i="2" s="1"/>
  <c r="G18" i="2" s="1"/>
  <c r="AD17" i="2"/>
  <c r="AC17" i="2"/>
  <c r="AB17" i="2"/>
  <c r="AA17" i="2"/>
  <c r="H17" i="2"/>
  <c r="E17" i="2"/>
  <c r="F17" i="2" s="1"/>
  <c r="G17" i="2" s="1"/>
  <c r="AD15" i="2"/>
  <c r="AC15" i="2"/>
  <c r="AB15" i="2"/>
  <c r="AA15" i="2"/>
  <c r="H15" i="2"/>
  <c r="E15" i="2"/>
  <c r="F15" i="2" s="1"/>
  <c r="Z13" i="2"/>
  <c r="D13" i="2"/>
  <c r="AD11" i="2"/>
  <c r="AC11" i="2"/>
  <c r="AB11" i="2"/>
  <c r="AA11" i="2"/>
  <c r="H11" i="2"/>
  <c r="E11" i="2"/>
  <c r="F11" i="2" s="1"/>
  <c r="G11" i="2" s="1"/>
  <c r="AD9" i="2"/>
  <c r="AA9" i="2"/>
  <c r="AB9" i="2" s="1"/>
  <c r="AC9" i="2" s="1"/>
  <c r="H9" i="2"/>
  <c r="E9" i="2"/>
  <c r="F9" i="2" s="1"/>
  <c r="G9" i="2" s="1"/>
  <c r="AD8" i="2"/>
  <c r="AC8" i="2"/>
  <c r="AB8" i="2"/>
  <c r="AA8" i="2"/>
  <c r="H8" i="2"/>
  <c r="E8" i="2"/>
  <c r="F8" i="2" s="1"/>
  <c r="G8" i="2" s="1"/>
  <c r="AD7" i="2"/>
  <c r="AC7" i="2"/>
  <c r="AB7" i="2"/>
  <c r="AA7" i="2"/>
  <c r="H7" i="2"/>
  <c r="E7" i="2"/>
  <c r="F7" i="2" s="1"/>
  <c r="Y153" i="1"/>
  <c r="AC150" i="1"/>
  <c r="AB150" i="1"/>
  <c r="AA150" i="1"/>
  <c r="Z150" i="1"/>
  <c r="AC149" i="1"/>
  <c r="AB149" i="1"/>
  <c r="AA149" i="1"/>
  <c r="Z149" i="1"/>
  <c r="G149" i="1"/>
  <c r="F149" i="1"/>
  <c r="D149" i="1"/>
  <c r="G148" i="1"/>
  <c r="F148" i="1"/>
  <c r="D148" i="1"/>
  <c r="Y147" i="1"/>
  <c r="AC25" i="1"/>
  <c r="AB25" i="1"/>
  <c r="AA25" i="1"/>
  <c r="Z25" i="1"/>
  <c r="G25" i="1"/>
  <c r="F25" i="1"/>
  <c r="D25" i="1"/>
  <c r="E25" i="1" s="1"/>
  <c r="AC24" i="1"/>
  <c r="AB24" i="1"/>
  <c r="AA24" i="1"/>
  <c r="Z24" i="1"/>
  <c r="G24" i="1"/>
  <c r="F24" i="1"/>
  <c r="D24" i="1"/>
  <c r="Y144" i="1"/>
  <c r="C144" i="1"/>
  <c r="AC140" i="1"/>
  <c r="AB140" i="1"/>
  <c r="AA140" i="1"/>
  <c r="Z140" i="1"/>
  <c r="AC139" i="1"/>
  <c r="AB139" i="1"/>
  <c r="AA139" i="1"/>
  <c r="Z139" i="1"/>
  <c r="AC137" i="1"/>
  <c r="AB137" i="1"/>
  <c r="AA137" i="1"/>
  <c r="Z137" i="1"/>
  <c r="G137" i="1"/>
  <c r="F137" i="1"/>
  <c r="D137" i="1"/>
  <c r="Y134" i="1"/>
  <c r="AC132" i="1"/>
  <c r="AB132" i="1"/>
  <c r="AA132" i="1"/>
  <c r="Z132" i="1"/>
  <c r="AC130" i="1"/>
  <c r="AB130" i="1"/>
  <c r="AA130" i="1"/>
  <c r="Z130" i="1"/>
  <c r="AC129" i="1"/>
  <c r="AB129" i="1"/>
  <c r="AA129" i="1"/>
  <c r="Z129" i="1"/>
  <c r="G129" i="1"/>
  <c r="F129" i="1"/>
  <c r="D129" i="1"/>
  <c r="E129" i="1" s="1"/>
  <c r="AC128" i="1"/>
  <c r="AB128" i="1"/>
  <c r="AA128" i="1"/>
  <c r="Z128" i="1"/>
  <c r="Y121" i="1"/>
  <c r="AC116" i="1"/>
  <c r="AB116" i="1"/>
  <c r="AA116" i="1"/>
  <c r="Z116" i="1"/>
  <c r="Y116" i="1"/>
  <c r="C116" i="1"/>
  <c r="C123" i="1" s="1"/>
  <c r="G115" i="1"/>
  <c r="F115" i="1"/>
  <c r="D115" i="1"/>
  <c r="E115" i="1" s="1"/>
  <c r="G114" i="1"/>
  <c r="F114" i="1"/>
  <c r="D114" i="1"/>
  <c r="Y113" i="1"/>
  <c r="C113" i="1"/>
  <c r="AC110" i="1"/>
  <c r="AB110" i="1"/>
  <c r="AA110" i="1"/>
  <c r="Z110" i="1"/>
  <c r="G110" i="1"/>
  <c r="F110" i="1"/>
  <c r="D110" i="1"/>
  <c r="E110" i="1" s="1"/>
  <c r="AC107" i="1"/>
  <c r="AB107" i="1"/>
  <c r="AA107" i="1"/>
  <c r="Z107" i="1"/>
  <c r="G107" i="1"/>
  <c r="F107" i="1"/>
  <c r="D107" i="1"/>
  <c r="E107" i="1" s="1"/>
  <c r="AC105" i="1"/>
  <c r="AB105" i="1"/>
  <c r="AA105" i="1"/>
  <c r="Z105" i="1"/>
  <c r="G105" i="1"/>
  <c r="F105" i="1"/>
  <c r="D105" i="1"/>
  <c r="Y102" i="1"/>
  <c r="AC100" i="1"/>
  <c r="AB100" i="1"/>
  <c r="AA100" i="1"/>
  <c r="Z100" i="1"/>
  <c r="AC99" i="1"/>
  <c r="AB99" i="1"/>
  <c r="AA99" i="1"/>
  <c r="Z99" i="1"/>
  <c r="G99" i="1"/>
  <c r="F99" i="1"/>
  <c r="D99" i="1"/>
  <c r="E99" i="1" s="1"/>
  <c r="AC98" i="1"/>
  <c r="AB98" i="1"/>
  <c r="AA98" i="1"/>
  <c r="Z98" i="1"/>
  <c r="G98" i="1"/>
  <c r="F98" i="1"/>
  <c r="D98" i="1"/>
  <c r="Y92" i="1"/>
  <c r="AC91" i="1"/>
  <c r="AB91" i="1"/>
  <c r="AA91" i="1"/>
  <c r="Z91" i="1"/>
  <c r="Y85" i="1"/>
  <c r="C85" i="1"/>
  <c r="AC84" i="1"/>
  <c r="AB84" i="1"/>
  <c r="AA84" i="1"/>
  <c r="Z84" i="1"/>
  <c r="G84" i="1"/>
  <c r="F84" i="1"/>
  <c r="D84" i="1"/>
  <c r="E84" i="1" s="1"/>
  <c r="AC83" i="1"/>
  <c r="AB83" i="1"/>
  <c r="AA83" i="1"/>
  <c r="Z83" i="1"/>
  <c r="G83" i="1"/>
  <c r="F83" i="1"/>
  <c r="D83" i="1"/>
  <c r="Y82" i="1"/>
  <c r="C82" i="1"/>
  <c r="AC79" i="1"/>
  <c r="AB79" i="1"/>
  <c r="AA79" i="1"/>
  <c r="Z79" i="1"/>
  <c r="G79" i="1"/>
  <c r="F79" i="1"/>
  <c r="D79" i="1"/>
  <c r="E79" i="1" s="1"/>
  <c r="AC78" i="1"/>
  <c r="AB78" i="1"/>
  <c r="AA78" i="1"/>
  <c r="Z78" i="1"/>
  <c r="G78" i="1"/>
  <c r="F78" i="1"/>
  <c r="D78" i="1"/>
  <c r="E78" i="1" s="1"/>
  <c r="AC77" i="1"/>
  <c r="AB77" i="1"/>
  <c r="AA77" i="1"/>
  <c r="Z77" i="1"/>
  <c r="G77" i="1"/>
  <c r="F77" i="1"/>
  <c r="D77" i="1"/>
  <c r="E77" i="1" s="1"/>
  <c r="AC76" i="1"/>
  <c r="AB76" i="1"/>
  <c r="AA76" i="1"/>
  <c r="Z76" i="1"/>
  <c r="G76" i="1"/>
  <c r="F76" i="1"/>
  <c r="D76" i="1"/>
  <c r="Y74" i="1"/>
  <c r="AC72" i="1"/>
  <c r="AB72" i="1"/>
  <c r="AA72" i="1"/>
  <c r="Z72" i="1"/>
  <c r="G72" i="1"/>
  <c r="F72" i="1"/>
  <c r="D72" i="1"/>
  <c r="E72" i="1" s="1"/>
  <c r="AC69" i="1"/>
  <c r="AB69" i="1"/>
  <c r="AA69" i="1"/>
  <c r="Z69" i="1"/>
  <c r="G69" i="1"/>
  <c r="F69" i="1"/>
  <c r="D69" i="1"/>
  <c r="E69" i="1" s="1"/>
  <c r="AC68" i="1"/>
  <c r="AB68" i="1"/>
  <c r="AA68" i="1"/>
  <c r="Z68" i="1"/>
  <c r="G68" i="1"/>
  <c r="F68" i="1"/>
  <c r="D68" i="1"/>
  <c r="Y62" i="1"/>
  <c r="AA62" i="1"/>
  <c r="G62" i="1"/>
  <c r="D62" i="1"/>
  <c r="Y56" i="1"/>
  <c r="C56" i="1"/>
  <c r="AC55" i="1"/>
  <c r="AB55" i="1"/>
  <c r="AA55" i="1"/>
  <c r="Z55" i="1"/>
  <c r="G55" i="1"/>
  <c r="D55" i="1"/>
  <c r="AC54" i="1"/>
  <c r="AB54" i="1"/>
  <c r="AA54" i="1"/>
  <c r="Z54" i="1"/>
  <c r="G54" i="1"/>
  <c r="D54" i="1"/>
  <c r="E54" i="1" s="1"/>
  <c r="Y53" i="1"/>
  <c r="C53" i="1"/>
  <c r="AC50" i="1"/>
  <c r="AB50" i="1"/>
  <c r="AA50" i="1"/>
  <c r="Z50" i="1"/>
  <c r="G50" i="1"/>
  <c r="F50" i="1"/>
  <c r="D50" i="1"/>
  <c r="E50" i="1" s="1"/>
  <c r="AC49" i="1"/>
  <c r="AB49" i="1"/>
  <c r="AA49" i="1"/>
  <c r="Z49" i="1"/>
  <c r="AC48" i="1"/>
  <c r="AB48" i="1"/>
  <c r="AA48" i="1"/>
  <c r="Z48" i="1"/>
  <c r="AC47" i="1"/>
  <c r="AB47" i="1"/>
  <c r="AA47" i="1"/>
  <c r="Z47" i="1"/>
  <c r="AC45" i="1"/>
  <c r="AB45" i="1"/>
  <c r="AA45" i="1"/>
  <c r="Z45" i="1"/>
  <c r="G45" i="1"/>
  <c r="D45" i="1"/>
  <c r="Y42" i="1"/>
  <c r="Y43" i="1" s="1"/>
  <c r="AC39" i="1"/>
  <c r="AB39" i="1"/>
  <c r="AA39" i="1"/>
  <c r="Z39" i="1"/>
  <c r="G39" i="1"/>
  <c r="G42" i="1" s="1"/>
  <c r="D39" i="1"/>
  <c r="Y32" i="1"/>
  <c r="C32" i="1"/>
  <c r="AC29" i="1"/>
  <c r="AB29" i="1"/>
  <c r="AA29" i="1"/>
  <c r="Z29" i="1"/>
  <c r="AC28" i="1"/>
  <c r="AC32" i="1" s="1"/>
  <c r="AB28" i="1"/>
  <c r="AA28" i="1"/>
  <c r="Z28" i="1"/>
  <c r="G32" i="1"/>
  <c r="AC27" i="1"/>
  <c r="AB27" i="1"/>
  <c r="AA27" i="1"/>
  <c r="Z27" i="1"/>
  <c r="Y26" i="1"/>
  <c r="Y23" i="1"/>
  <c r="C23" i="1"/>
  <c r="AC22" i="1"/>
  <c r="AB22" i="1"/>
  <c r="AA22" i="1"/>
  <c r="Z22" i="1"/>
  <c r="G22" i="1"/>
  <c r="D22" i="1"/>
  <c r="E22" i="1" s="1"/>
  <c r="F22" i="1" s="1"/>
  <c r="AC21" i="1"/>
  <c r="AB21" i="1"/>
  <c r="AA21" i="1"/>
  <c r="Z21" i="1"/>
  <c r="G21" i="1"/>
  <c r="D21" i="1"/>
  <c r="E21" i="1" s="1"/>
  <c r="F21" i="1" s="1"/>
  <c r="AC20" i="1"/>
  <c r="AB20" i="1"/>
  <c r="AA20" i="1"/>
  <c r="Z20" i="1"/>
  <c r="G20" i="1"/>
  <c r="F20" i="1"/>
  <c r="D20" i="1"/>
  <c r="E20" i="1" s="1"/>
  <c r="AC19" i="1"/>
  <c r="AB19" i="1"/>
  <c r="AA19" i="1"/>
  <c r="Z19" i="1"/>
  <c r="G19" i="1"/>
  <c r="D19" i="1"/>
  <c r="E19" i="1" s="1"/>
  <c r="F19" i="1" s="1"/>
  <c r="AC18" i="1"/>
  <c r="AB18" i="1"/>
  <c r="AA18" i="1"/>
  <c r="Z18" i="1"/>
  <c r="G18" i="1"/>
  <c r="D18" i="1"/>
  <c r="E18" i="1" s="1"/>
  <c r="F18" i="1" s="1"/>
  <c r="AC17" i="1"/>
  <c r="AB17" i="1"/>
  <c r="AA17" i="1"/>
  <c r="Z17" i="1"/>
  <c r="G17" i="1"/>
  <c r="D17" i="1"/>
  <c r="AC15" i="1"/>
  <c r="AB15" i="1"/>
  <c r="AA15" i="1"/>
  <c r="Z15" i="1"/>
  <c r="G15" i="1"/>
  <c r="D15" i="1"/>
  <c r="E15" i="1" s="1"/>
  <c r="Y12" i="1"/>
  <c r="Y13" i="1" s="1"/>
  <c r="AC10" i="1"/>
  <c r="AB10" i="1"/>
  <c r="AA10" i="1"/>
  <c r="Z10" i="1"/>
  <c r="G10" i="1"/>
  <c r="G13" i="1" s="1"/>
  <c r="D10" i="1"/>
  <c r="AC9" i="1"/>
  <c r="Z9" i="1"/>
  <c r="AA9" i="1" s="1"/>
  <c r="AB9" i="1" s="1"/>
  <c r="AC8" i="1"/>
  <c r="AB8" i="1"/>
  <c r="AA8" i="1"/>
  <c r="Z8" i="1"/>
  <c r="G8" i="1"/>
  <c r="D8" i="1"/>
  <c r="AC7" i="1"/>
  <c r="AB7" i="1"/>
  <c r="AA7" i="1"/>
  <c r="Z7" i="1"/>
  <c r="G7" i="1"/>
  <c r="D7" i="1"/>
  <c r="AB42" i="1" l="1"/>
  <c r="AB43" i="1"/>
  <c r="AC43" i="1"/>
  <c r="Z42" i="1"/>
  <c r="Z43" i="1"/>
  <c r="D42" i="1"/>
  <c r="E10" i="1"/>
  <c r="D13" i="1"/>
  <c r="E8" i="1"/>
  <c r="AC76" i="2"/>
  <c r="AD88" i="2"/>
  <c r="H125" i="2"/>
  <c r="AD13" i="2"/>
  <c r="AB147" i="2"/>
  <c r="G150" i="2"/>
  <c r="AA170" i="2"/>
  <c r="AA180" i="2"/>
  <c r="F26" i="2"/>
  <c r="AB33" i="2"/>
  <c r="AC55" i="2"/>
  <c r="AB58" i="2"/>
  <c r="E183" i="2"/>
  <c r="AB183" i="2"/>
  <c r="E189" i="2"/>
  <c r="AB189" i="2"/>
  <c r="AB190" i="2" s="1"/>
  <c r="G201" i="2"/>
  <c r="AC201" i="2"/>
  <c r="G209" i="2"/>
  <c r="AC209" i="2"/>
  <c r="AC219" i="2" s="1"/>
  <c r="E212" i="2"/>
  <c r="AB212" i="2"/>
  <c r="AB218" i="2"/>
  <c r="AA230" i="2"/>
  <c r="AA238" i="2"/>
  <c r="AA241" i="2"/>
  <c r="AB259" i="2"/>
  <c r="AB268" i="2"/>
  <c r="AB278" i="2" s="1"/>
  <c r="E271" i="2"/>
  <c r="AB271" i="2"/>
  <c r="AB277" i="2"/>
  <c r="AB289" i="2"/>
  <c r="G301" i="2"/>
  <c r="AC301" i="2"/>
  <c r="G307" i="2"/>
  <c r="AC307" i="2"/>
  <c r="AC308" i="2" s="1"/>
  <c r="Z32" i="1"/>
  <c r="AB26" i="2"/>
  <c r="G76" i="2"/>
  <c r="H85" i="2"/>
  <c r="H95" i="2" s="1"/>
  <c r="AD85" i="2"/>
  <c r="H88" i="2"/>
  <c r="AB106" i="2"/>
  <c r="AD125" i="2"/>
  <c r="AD126" i="2" s="1"/>
  <c r="H137" i="2"/>
  <c r="AD137" i="2"/>
  <c r="E147" i="2"/>
  <c r="AC150" i="2"/>
  <c r="AA183" i="2"/>
  <c r="AB209" i="2"/>
  <c r="AB13" i="2"/>
  <c r="H26" i="2"/>
  <c r="AD26" i="2"/>
  <c r="AA45" i="2"/>
  <c r="AC58" i="2"/>
  <c r="AA76" i="2"/>
  <c r="AB85" i="2"/>
  <c r="E88" i="2"/>
  <c r="AB88" i="2"/>
  <c r="E119" i="2"/>
  <c r="E125" i="2"/>
  <c r="AB125" i="2"/>
  <c r="E137" i="2"/>
  <c r="AA150" i="2"/>
  <c r="AA157" i="2" s="1"/>
  <c r="E156" i="2"/>
  <c r="AB156" i="2"/>
  <c r="G170" i="2"/>
  <c r="AC170" i="2"/>
  <c r="AC190" i="2" s="1"/>
  <c r="G180" i="2"/>
  <c r="AC180" i="2"/>
  <c r="G183" i="2"/>
  <c r="H209" i="2"/>
  <c r="AD209" i="2"/>
  <c r="AD307" i="2"/>
  <c r="G26" i="1"/>
  <c r="Z56" i="1"/>
  <c r="D26" i="1"/>
  <c r="F26" i="1"/>
  <c r="D12" i="1"/>
  <c r="AC42" i="1"/>
  <c r="D53" i="1"/>
  <c r="G12" i="1"/>
  <c r="AB56" i="1"/>
  <c r="AB32" i="1"/>
  <c r="G56" i="1"/>
  <c r="AC56" i="1"/>
  <c r="F121" i="1"/>
  <c r="F288" i="3"/>
  <c r="C63" i="1"/>
  <c r="D121" i="1"/>
  <c r="G121" i="1"/>
  <c r="AA26" i="2"/>
  <c r="AC26" i="2"/>
  <c r="H64" i="2"/>
  <c r="AB64" i="2"/>
  <c r="AD64" i="2"/>
  <c r="E76" i="2"/>
  <c r="H76" i="2"/>
  <c r="AB76" i="2"/>
  <c r="AD76" i="2"/>
  <c r="AD95" i="2" s="1"/>
  <c r="E85" i="2"/>
  <c r="AA94" i="2"/>
  <c r="G106" i="2"/>
  <c r="AA106" i="2"/>
  <c r="H116" i="2"/>
  <c r="AB116" i="2"/>
  <c r="AD116" i="2"/>
  <c r="G119" i="2"/>
  <c r="G125" i="2"/>
  <c r="AA125" i="2"/>
  <c r="AC125" i="2"/>
  <c r="G137" i="2"/>
  <c r="AA137" i="2"/>
  <c r="AC137" i="2"/>
  <c r="G147" i="2"/>
  <c r="AA147" i="2"/>
  <c r="AC147" i="2"/>
  <c r="E150" i="2"/>
  <c r="H150" i="2"/>
  <c r="AB150" i="2"/>
  <c r="AB157" i="2" s="1"/>
  <c r="AD150" i="2"/>
  <c r="G156" i="2"/>
  <c r="AA156" i="2"/>
  <c r="AC156" i="2"/>
  <c r="E170" i="2"/>
  <c r="H170" i="2"/>
  <c r="AB170" i="2"/>
  <c r="AD170" i="2"/>
  <c r="E180" i="2"/>
  <c r="H180" i="2"/>
  <c r="AB180" i="2"/>
  <c r="AD180" i="2"/>
  <c r="AD190" i="2" s="1"/>
  <c r="F45" i="2"/>
  <c r="AC183" i="2"/>
  <c r="G189" i="2"/>
  <c r="AA189" i="2"/>
  <c r="AC189" i="2"/>
  <c r="E201" i="2"/>
  <c r="H201" i="2"/>
  <c r="AB201" i="2"/>
  <c r="AB219" i="2" s="1"/>
  <c r="AD201" i="2"/>
  <c r="E209" i="2"/>
  <c r="G212" i="2"/>
  <c r="AA212" i="2"/>
  <c r="AC212" i="2"/>
  <c r="G218" i="2"/>
  <c r="AC218" i="2"/>
  <c r="H230" i="2"/>
  <c r="AB230" i="2"/>
  <c r="H238" i="2"/>
  <c r="AB238" i="2"/>
  <c r="E241" i="2"/>
  <c r="H241" i="2"/>
  <c r="AB241" i="2"/>
  <c r="AD241" i="2"/>
  <c r="H247" i="2"/>
  <c r="H248" i="2" s="1"/>
  <c r="AB247" i="2"/>
  <c r="G259" i="2"/>
  <c r="AC259" i="2"/>
  <c r="G268" i="2"/>
  <c r="AA268" i="2"/>
  <c r="AC268" i="2"/>
  <c r="G271" i="2"/>
  <c r="AA271" i="2"/>
  <c r="AC271" i="2"/>
  <c r="G277" i="2"/>
  <c r="AA277" i="2"/>
  <c r="AC277" i="2"/>
  <c r="AC278" i="2" s="1"/>
  <c r="G289" i="2"/>
  <c r="AC289" i="2"/>
  <c r="H298" i="2"/>
  <c r="AB298" i="2"/>
  <c r="AB308" i="2" s="1"/>
  <c r="AD298" i="2"/>
  <c r="H301" i="2"/>
  <c r="AB301" i="2"/>
  <c r="AD301" i="2"/>
  <c r="AD308" i="2" s="1"/>
  <c r="E307" i="2"/>
  <c r="H307" i="2"/>
  <c r="E39" i="1"/>
  <c r="D74" i="1"/>
  <c r="G74" i="1"/>
  <c r="D102" i="1"/>
  <c r="G102" i="1"/>
  <c r="D134" i="1"/>
  <c r="G134" i="1"/>
  <c r="G288" i="3"/>
  <c r="F74" i="1"/>
  <c r="C93" i="1"/>
  <c r="F102" i="1"/>
  <c r="F134" i="1"/>
  <c r="C33" i="1"/>
  <c r="G153" i="1"/>
  <c r="AD45" i="2"/>
  <c r="F70" i="2"/>
  <c r="F76" i="2" s="1"/>
  <c r="AB94" i="2"/>
  <c r="C154" i="1"/>
  <c r="F153" i="1"/>
  <c r="F13" i="2"/>
  <c r="AD23" i="2"/>
  <c r="AD34" i="2" s="1"/>
  <c r="D34" i="2"/>
  <c r="F55" i="2"/>
  <c r="Z65" i="2"/>
  <c r="F59" i="2"/>
  <c r="F64" i="2" s="1"/>
  <c r="F85" i="2"/>
  <c r="Z248" i="2"/>
  <c r="F269" i="2"/>
  <c r="F271" i="2" s="1"/>
  <c r="E288" i="3"/>
  <c r="D146" i="3"/>
  <c r="D289" i="3" s="1"/>
  <c r="D291" i="3" s="1"/>
  <c r="F59" i="3"/>
  <c r="G289" i="3"/>
  <c r="G291" i="3" s="1"/>
  <c r="F31" i="3"/>
  <c r="E59" i="3"/>
  <c r="E31" i="3"/>
  <c r="E148" i="1"/>
  <c r="D153" i="1"/>
  <c r="AA74" i="1"/>
  <c r="AA121" i="1"/>
  <c r="AC121" i="1"/>
  <c r="Z147" i="1"/>
  <c r="AB147" i="1"/>
  <c r="AB23" i="1"/>
  <c r="AA26" i="1"/>
  <c r="AC26" i="1"/>
  <c r="Z26" i="1"/>
  <c r="Z53" i="1"/>
  <c r="Z82" i="1"/>
  <c r="AB82" i="1"/>
  <c r="AB92" i="1"/>
  <c r="AA102" i="1"/>
  <c r="AC102" i="1"/>
  <c r="D113" i="1"/>
  <c r="G113" i="1"/>
  <c r="AA113" i="1"/>
  <c r="AC113" i="1"/>
  <c r="F116" i="1"/>
  <c r="G116" i="1"/>
  <c r="Z121" i="1"/>
  <c r="AB121" i="1"/>
  <c r="Y63" i="1"/>
  <c r="Z62" i="1"/>
  <c r="AA12" i="1"/>
  <c r="AA13" i="1" s="1"/>
  <c r="AC23" i="1"/>
  <c r="AA53" i="1"/>
  <c r="Z74" i="1"/>
  <c r="AB74" i="1"/>
  <c r="D85" i="1"/>
  <c r="AA85" i="1"/>
  <c r="Z85" i="1"/>
  <c r="AA92" i="1"/>
  <c r="AC92" i="1"/>
  <c r="Z134" i="1"/>
  <c r="AC134" i="1"/>
  <c r="AA144" i="1"/>
  <c r="AC147" i="1"/>
  <c r="Z153" i="1"/>
  <c r="E121" i="1"/>
  <c r="F82" i="1"/>
  <c r="G82" i="1"/>
  <c r="G23" i="1"/>
  <c r="Z12" i="1"/>
  <c r="Z13" i="1" s="1"/>
  <c r="D23" i="1"/>
  <c r="D56" i="1"/>
  <c r="E23" i="2"/>
  <c r="E58" i="2"/>
  <c r="F56" i="2"/>
  <c r="F58" i="2" s="1"/>
  <c r="F65" i="2" s="1"/>
  <c r="D95" i="2"/>
  <c r="E116" i="2"/>
  <c r="F108" i="2"/>
  <c r="F116" i="2" s="1"/>
  <c r="G157" i="2"/>
  <c r="H190" i="2"/>
  <c r="AC82" i="1"/>
  <c r="Z92" i="1"/>
  <c r="Z102" i="1"/>
  <c r="F144" i="1"/>
  <c r="AA153" i="1"/>
  <c r="H13" i="2"/>
  <c r="E13" i="2"/>
  <c r="F23" i="2"/>
  <c r="AA23" i="2"/>
  <c r="AC23" i="2"/>
  <c r="E26" i="2"/>
  <c r="E33" i="2"/>
  <c r="F28" i="2"/>
  <c r="F33" i="2" s="1"/>
  <c r="AC33" i="2"/>
  <c r="Z34" i="2"/>
  <c r="E45" i="2"/>
  <c r="AB55" i="2"/>
  <c r="E55" i="2"/>
  <c r="D65" i="2"/>
  <c r="AA64" i="2"/>
  <c r="AA65" i="2" s="1"/>
  <c r="AC64" i="2"/>
  <c r="AC65" i="2" s="1"/>
  <c r="G85" i="2"/>
  <c r="AA85" i="2"/>
  <c r="AC88" i="2"/>
  <c r="Z95" i="2"/>
  <c r="G116" i="2"/>
  <c r="G126" i="2" s="1"/>
  <c r="AA116" i="2"/>
  <c r="AC116" i="2"/>
  <c r="Y33" i="1"/>
  <c r="G53" i="1"/>
  <c r="AC53" i="1"/>
  <c r="D82" i="1"/>
  <c r="AA82" i="1"/>
  <c r="F85" i="1"/>
  <c r="AB85" i="1"/>
  <c r="AB102" i="1"/>
  <c r="F113" i="1"/>
  <c r="Z113" i="1"/>
  <c r="AB113" i="1"/>
  <c r="AA134" i="1"/>
  <c r="AB134" i="1"/>
  <c r="G144" i="1"/>
  <c r="AC144" i="1"/>
  <c r="AA147" i="1"/>
  <c r="Y154" i="1"/>
  <c r="AC153" i="1"/>
  <c r="AA13" i="2"/>
  <c r="H23" i="2"/>
  <c r="AB23" i="2"/>
  <c r="AB34" i="2" s="1"/>
  <c r="AA33" i="2"/>
  <c r="H45" i="2"/>
  <c r="AB45" i="2"/>
  <c r="H55" i="2"/>
  <c r="AD55" i="2"/>
  <c r="AD65" i="2" s="1"/>
  <c r="AA58" i="2"/>
  <c r="G88" i="2"/>
  <c r="AA88" i="2"/>
  <c r="E94" i="2"/>
  <c r="E95" i="2" s="1"/>
  <c r="H94" i="2"/>
  <c r="AD94" i="2"/>
  <c r="G94" i="2"/>
  <c r="E106" i="2"/>
  <c r="H106" i="2"/>
  <c r="AD106" i="2"/>
  <c r="AB248" i="2"/>
  <c r="AA126" i="2"/>
  <c r="D157" i="2"/>
  <c r="F164" i="2"/>
  <c r="F170" i="2" s="1"/>
  <c r="G190" i="2"/>
  <c r="D190" i="2"/>
  <c r="F203" i="2"/>
  <c r="F209" i="2" s="1"/>
  <c r="F210" i="2"/>
  <c r="F212" i="2" s="1"/>
  <c r="H218" i="2"/>
  <c r="D248" i="2"/>
  <c r="Z278" i="2"/>
  <c r="G308" i="2"/>
  <c r="F120" i="2"/>
  <c r="F125" i="2" s="1"/>
  <c r="AB126" i="2"/>
  <c r="F131" i="2"/>
  <c r="F137" i="2" s="1"/>
  <c r="F148" i="2"/>
  <c r="F150" i="2" s="1"/>
  <c r="Z157" i="2"/>
  <c r="E157" i="2"/>
  <c r="F172" i="2"/>
  <c r="F180" i="2" s="1"/>
  <c r="F181" i="2"/>
  <c r="F183" i="2" s="1"/>
  <c r="F184" i="2"/>
  <c r="F189" i="2" s="1"/>
  <c r="F195" i="2"/>
  <c r="F201" i="2" s="1"/>
  <c r="F239" i="2"/>
  <c r="F241" i="2" s="1"/>
  <c r="AA259" i="2"/>
  <c r="AA278" i="2" s="1"/>
  <c r="F302" i="2"/>
  <c r="F307" i="2" s="1"/>
  <c r="Z308" i="2"/>
  <c r="H65" i="2"/>
  <c r="AC13" i="2"/>
  <c r="AC34" i="2" s="1"/>
  <c r="Z126" i="2"/>
  <c r="AB137" i="2"/>
  <c r="E301" i="2"/>
  <c r="F299" i="2"/>
  <c r="F301" i="2" s="1"/>
  <c r="G15" i="2"/>
  <c r="G23" i="2" s="1"/>
  <c r="G39" i="2"/>
  <c r="G45" i="2" s="1"/>
  <c r="AC85" i="2"/>
  <c r="F86" i="2"/>
  <c r="F88" i="2" s="1"/>
  <c r="H119" i="2"/>
  <c r="D126" i="2"/>
  <c r="AC157" i="2"/>
  <c r="Z190" i="2"/>
  <c r="H259" i="2"/>
  <c r="AA95" i="2"/>
  <c r="H156" i="2"/>
  <c r="AD156" i="2"/>
  <c r="AA190" i="2"/>
  <c r="Z219" i="2"/>
  <c r="G278" i="2"/>
  <c r="D308" i="2"/>
  <c r="G7" i="2"/>
  <c r="G13" i="2" s="1"/>
  <c r="G24" i="2"/>
  <c r="G26" i="2" s="1"/>
  <c r="G47" i="2"/>
  <c r="G55" i="2" s="1"/>
  <c r="AC94" i="2"/>
  <c r="AB95" i="2"/>
  <c r="AC106" i="2"/>
  <c r="H126" i="2"/>
  <c r="H147" i="2"/>
  <c r="AD147" i="2"/>
  <c r="E190" i="2"/>
  <c r="H308" i="2"/>
  <c r="AD218" i="2"/>
  <c r="AD219" i="2" s="1"/>
  <c r="E230" i="2"/>
  <c r="F224" i="2"/>
  <c r="F230" i="2" s="1"/>
  <c r="E238" i="2"/>
  <c r="F232" i="2"/>
  <c r="F238" i="2" s="1"/>
  <c r="AD247" i="2"/>
  <c r="G248" i="2"/>
  <c r="AC248" i="2"/>
  <c r="AD259" i="2"/>
  <c r="AD268" i="2"/>
  <c r="E277" i="2"/>
  <c r="F272" i="2"/>
  <c r="F277" i="2" s="1"/>
  <c r="H278" i="2"/>
  <c r="F89" i="2"/>
  <c r="F94" i="2" s="1"/>
  <c r="F95" i="2" s="1"/>
  <c r="F100" i="2"/>
  <c r="F106" i="2" s="1"/>
  <c r="F117" i="2"/>
  <c r="F119" i="2" s="1"/>
  <c r="F139" i="2"/>
  <c r="F147" i="2" s="1"/>
  <c r="F152" i="2"/>
  <c r="F156" i="2" s="1"/>
  <c r="AA218" i="2"/>
  <c r="AA219" i="2" s="1"/>
  <c r="D219" i="2"/>
  <c r="AA247" i="2"/>
  <c r="AA289" i="2"/>
  <c r="AA298" i="2"/>
  <c r="E218" i="2"/>
  <c r="E219" i="2" s="1"/>
  <c r="F213" i="2"/>
  <c r="F218" i="2" s="1"/>
  <c r="F219" i="2" s="1"/>
  <c r="G219" i="2"/>
  <c r="AD230" i="2"/>
  <c r="AD238" i="2"/>
  <c r="E247" i="2"/>
  <c r="F242" i="2"/>
  <c r="F247" i="2" s="1"/>
  <c r="E259" i="2"/>
  <c r="F253" i="2"/>
  <c r="F259" i="2" s="1"/>
  <c r="E268" i="2"/>
  <c r="F261" i="2"/>
  <c r="F268" i="2" s="1"/>
  <c r="D278" i="2"/>
  <c r="E289" i="2"/>
  <c r="F283" i="2"/>
  <c r="F289" i="2" s="1"/>
  <c r="E298" i="2"/>
  <c r="F291" i="2"/>
  <c r="F298" i="2" s="1"/>
  <c r="F308" i="2" s="1"/>
  <c r="AA301" i="2"/>
  <c r="F54" i="1"/>
  <c r="F15" i="1"/>
  <c r="E32" i="1"/>
  <c r="F32" i="1"/>
  <c r="Z23" i="1"/>
  <c r="E55" i="1"/>
  <c r="F55" i="1" s="1"/>
  <c r="AC85" i="1"/>
  <c r="E24" i="1"/>
  <c r="E17" i="1"/>
  <c r="F17" i="1" s="1"/>
  <c r="AB62" i="1"/>
  <c r="E76" i="1"/>
  <c r="E82" i="1" s="1"/>
  <c r="Y93" i="1"/>
  <c r="E98" i="1"/>
  <c r="E102" i="1" s="1"/>
  <c r="E105" i="1"/>
  <c r="E113" i="1" s="1"/>
  <c r="Z144" i="1"/>
  <c r="D32" i="1"/>
  <c r="AA32" i="1"/>
  <c r="AA42" i="1"/>
  <c r="AA43" i="1" s="1"/>
  <c r="AA56" i="1"/>
  <c r="AC74" i="1"/>
  <c r="G85" i="1"/>
  <c r="AB12" i="1"/>
  <c r="AB13" i="1" s="1"/>
  <c r="AA23" i="1"/>
  <c r="AC12" i="1"/>
  <c r="AC13" i="1" s="1"/>
  <c r="AB26" i="1"/>
  <c r="AB53" i="1"/>
  <c r="AC62" i="1"/>
  <c r="D116" i="1"/>
  <c r="E114" i="1"/>
  <c r="E116" i="1" s="1"/>
  <c r="D144" i="1"/>
  <c r="E137" i="1"/>
  <c r="E144" i="1" s="1"/>
  <c r="E7" i="1"/>
  <c r="E12" i="1" s="1"/>
  <c r="E45" i="1"/>
  <c r="E62" i="1"/>
  <c r="E68" i="1"/>
  <c r="E74" i="1" s="1"/>
  <c r="E83" i="1"/>
  <c r="E85" i="1" s="1"/>
  <c r="Y123" i="1"/>
  <c r="E134" i="1"/>
  <c r="AB144" i="1"/>
  <c r="AB153" i="1"/>
  <c r="E149" i="1"/>
  <c r="E42" i="1" l="1"/>
  <c r="F10" i="1"/>
  <c r="F13" i="1" s="1"/>
  <c r="E13" i="1"/>
  <c r="F8" i="1"/>
  <c r="AA248" i="2"/>
  <c r="H219" i="2"/>
  <c r="E308" i="2"/>
  <c r="Z159" i="2"/>
  <c r="Z310" i="2" s="1"/>
  <c r="Z312" i="2" s="1"/>
  <c r="H34" i="2"/>
  <c r="G59" i="2"/>
  <c r="G64" i="2" s="1"/>
  <c r="F248" i="2"/>
  <c r="E26" i="1"/>
  <c r="F190" i="2"/>
  <c r="AA34" i="2"/>
  <c r="F39" i="1"/>
  <c r="G309" i="2"/>
  <c r="Z309" i="2"/>
  <c r="E126" i="2"/>
  <c r="F126" i="2"/>
  <c r="AB309" i="2"/>
  <c r="AD278" i="2"/>
  <c r="H309" i="2"/>
  <c r="AB65" i="2"/>
  <c r="AB159" i="2" s="1"/>
  <c r="AB310" i="2" s="1"/>
  <c r="AB312" i="2" s="1"/>
  <c r="F34" i="2"/>
  <c r="F123" i="1"/>
  <c r="F146" i="3"/>
  <c r="F289" i="3" s="1"/>
  <c r="F291" i="3" s="1"/>
  <c r="E146" i="3"/>
  <c r="E289" i="3" s="1"/>
  <c r="E291" i="3" s="1"/>
  <c r="E153" i="1"/>
  <c r="AC123" i="1"/>
  <c r="G123" i="1"/>
  <c r="AC93" i="1"/>
  <c r="AC154" i="1"/>
  <c r="AA123" i="1"/>
  <c r="G33" i="1"/>
  <c r="Z93" i="1"/>
  <c r="D123" i="1"/>
  <c r="AB123" i="1"/>
  <c r="AC63" i="1"/>
  <c r="AB33" i="1"/>
  <c r="G93" i="1"/>
  <c r="AA63" i="1"/>
  <c r="AB93" i="1"/>
  <c r="Z63" i="1"/>
  <c r="AC33" i="1"/>
  <c r="Z123" i="1"/>
  <c r="AA93" i="1"/>
  <c r="Y156" i="1"/>
  <c r="Z154" i="1"/>
  <c r="Z33" i="1"/>
  <c r="AA154" i="1"/>
  <c r="G154" i="1"/>
  <c r="D93" i="1"/>
  <c r="D63" i="1"/>
  <c r="F56" i="1"/>
  <c r="F93" i="1"/>
  <c r="E93" i="1"/>
  <c r="G63" i="1"/>
  <c r="F278" i="2"/>
  <c r="F309" i="2" s="1"/>
  <c r="AD157" i="2"/>
  <c r="AD159" i="2" s="1"/>
  <c r="AA159" i="2"/>
  <c r="D154" i="1"/>
  <c r="E123" i="1"/>
  <c r="C156" i="1"/>
  <c r="C304" i="1" s="1"/>
  <c r="D33" i="1"/>
  <c r="F154" i="1"/>
  <c r="AB63" i="1"/>
  <c r="AA308" i="2"/>
  <c r="AA309" i="2" s="1"/>
  <c r="AA310" i="2" s="1"/>
  <c r="AA312" i="2" s="1"/>
  <c r="AC126" i="2"/>
  <c r="AC159" i="2" s="1"/>
  <c r="AC310" i="2" s="1"/>
  <c r="AC312" i="2" s="1"/>
  <c r="AC95" i="2"/>
  <c r="AC309" i="2"/>
  <c r="D159" i="2"/>
  <c r="G56" i="2"/>
  <c r="G58" i="2" s="1"/>
  <c r="G28" i="2"/>
  <c r="G33" i="2" s="1"/>
  <c r="G34" i="2" s="1"/>
  <c r="G95" i="2"/>
  <c r="E34" i="2"/>
  <c r="E65" i="2"/>
  <c r="AD248" i="2"/>
  <c r="AD309" i="2" s="1"/>
  <c r="F157" i="2"/>
  <c r="F159" i="2" s="1"/>
  <c r="G65" i="2"/>
  <c r="D309" i="2"/>
  <c r="D310" i="2" s="1"/>
  <c r="D312" i="2" s="1"/>
  <c r="E248" i="2"/>
  <c r="E278" i="2"/>
  <c r="H157" i="2"/>
  <c r="H159" i="2" s="1"/>
  <c r="H310" i="2" s="1"/>
  <c r="H312" i="2" s="1"/>
  <c r="F7" i="1"/>
  <c r="F62" i="1"/>
  <c r="F23" i="1"/>
  <c r="E56" i="1"/>
  <c r="F45" i="1"/>
  <c r="F53" i="1" s="1"/>
  <c r="E53" i="1"/>
  <c r="E23" i="1"/>
  <c r="AA33" i="1"/>
  <c r="AB154" i="1"/>
  <c r="F12" i="1" l="1"/>
  <c r="F42" i="1"/>
  <c r="E154" i="1"/>
  <c r="E159" i="2"/>
  <c r="F310" i="2"/>
  <c r="F312" i="2" s="1"/>
  <c r="G156" i="1"/>
  <c r="G304" i="1" s="1"/>
  <c r="AB156" i="1"/>
  <c r="AC156" i="1"/>
  <c r="Z156" i="1"/>
  <c r="AA156" i="1"/>
  <c r="E33" i="1"/>
  <c r="D156" i="1"/>
  <c r="D304" i="1" s="1"/>
  <c r="F33" i="1"/>
  <c r="F63" i="1"/>
  <c r="E309" i="2"/>
  <c r="E310" i="2" s="1"/>
  <c r="E312" i="2" s="1"/>
  <c r="G159" i="2"/>
  <c r="G310" i="2" s="1"/>
  <c r="G312" i="2" s="1"/>
  <c r="AD310" i="2"/>
  <c r="AD312" i="2" s="1"/>
  <c r="E63" i="1"/>
  <c r="F156" i="1" l="1"/>
  <c r="F304" i="1" s="1"/>
  <c r="E156" i="1"/>
  <c r="E304" i="1" s="1"/>
</calcChain>
</file>

<file path=xl/sharedStrings.xml><?xml version="1.0" encoding="utf-8"?>
<sst xmlns="http://schemas.openxmlformats.org/spreadsheetml/2006/main" count="3751" uniqueCount="299">
  <si>
    <t xml:space="preserve">Приложение № 8
к СанПиН 2.3/2.4.3590-20         Меню приготавливаемых блюд (примерное) 10- дневное вариант 1
</t>
  </si>
  <si>
    <t>Расчет химического состава</t>
  </si>
  <si>
    <t xml:space="preserve">Приложение № 8
к СанПиН 2.3/2.4.3590-20         Меню приготавливаемых блюд (примерное) 10- дневное вариант 2
</t>
  </si>
  <si>
    <t>3-7 лет</t>
  </si>
  <si>
    <t>Период года:  Летне- осенний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</si>
  <si>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</si>
  <si>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</si>
  <si>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</si>
  <si>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</si>
  <si>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</si>
  <si>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</si>
  <si>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</si>
  <si>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</si>
  <si>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</si>
  <si>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</si>
  <si>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</si>
  <si>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из хлопьев овсянных "Геркулес " вязкая</t>
  </si>
  <si>
    <t>Какао с молоком 1 вариант</t>
  </si>
  <si>
    <t>Какао с молоком</t>
  </si>
  <si>
    <t>Батон нарезной</t>
  </si>
  <si>
    <t>Второй завтрак "Яблоко свежее" или груша свежая</t>
  </si>
  <si>
    <t>итого за завтрак</t>
  </si>
  <si>
    <t>обед</t>
  </si>
  <si>
    <t>Первое блюдо Борщ с капустой и картофелем</t>
  </si>
  <si>
    <r>
      <rPr>
        <u/>
        <sz val="12"/>
        <color theme="1"/>
        <rFont val="Arial"/>
        <family val="2"/>
        <charset val="204"/>
      </rPr>
      <t xml:space="preserve">Первое блюдо </t>
    </r>
    <r>
      <rPr>
        <sz val="12"/>
        <color theme="1"/>
        <rFont val="Arial"/>
        <family val="2"/>
        <charset val="204"/>
      </rPr>
      <t>Борщ с капустой и картофелем</t>
    </r>
  </si>
  <si>
    <t>Сметана</t>
  </si>
  <si>
    <t>Второе блюдо Котлета (Биточки. Шницели) из говядины</t>
  </si>
  <si>
    <r>
      <t>Второе блюдо</t>
    </r>
    <r>
      <rPr>
        <sz val="12"/>
        <color theme="1"/>
        <rFont val="Arial"/>
        <family val="2"/>
        <charset val="204"/>
      </rPr>
      <t xml:space="preserve"> Котлета (Биточки. Шницели) из говядины</t>
    </r>
  </si>
  <si>
    <t>Второе блюдо Перловка отварная</t>
  </si>
  <si>
    <r>
      <t xml:space="preserve">Второе блюдо Перловка </t>
    </r>
    <r>
      <rPr>
        <sz val="12"/>
        <color theme="1"/>
        <rFont val="Arial"/>
        <family val="2"/>
        <charset val="204"/>
      </rPr>
      <t>отварная</t>
    </r>
  </si>
  <si>
    <t>Второе блюдо соус сметанный с томатом</t>
  </si>
  <si>
    <r>
      <t xml:space="preserve">Второе блюдо </t>
    </r>
    <r>
      <rPr>
        <sz val="12"/>
        <color theme="1"/>
        <rFont val="Arial"/>
        <family val="2"/>
        <charset val="204"/>
      </rPr>
      <t>соус сметанный с томатом</t>
    </r>
  </si>
  <si>
    <t>Компот из смеси сухофруктов</t>
  </si>
  <si>
    <t>Хлеб пшеничный (расчет за день)</t>
  </si>
  <si>
    <t>Хлеб ржаной (расчет за день)</t>
  </si>
  <si>
    <t>итого за обед</t>
  </si>
  <si>
    <t>полдник</t>
  </si>
  <si>
    <t>Печенье сахарное</t>
  </si>
  <si>
    <t>Чай с сахаром (вареньем. медом)</t>
  </si>
  <si>
    <t>итого за полдник</t>
  </si>
  <si>
    <t>ужин</t>
  </si>
  <si>
    <t>Салат сельдь с луком</t>
  </si>
  <si>
    <t>Салат из свежих помидоров и огурцов</t>
  </si>
  <si>
    <t>Картофельные оладьи с сыром</t>
  </si>
  <si>
    <t>Картофельный пудинг</t>
  </si>
  <si>
    <t>Напиток из шиповника</t>
  </si>
  <si>
    <t>Хлеб пшеничный</t>
  </si>
  <si>
    <t>итого за ужин</t>
  </si>
  <si>
    <t>Итого за день: 1</t>
  </si>
  <si>
    <t>НОРМА от 3-7 лет</t>
  </si>
  <si>
    <t>Неделя 1 День 2</t>
  </si>
  <si>
    <t>Каша рисовая вязкая</t>
  </si>
  <si>
    <t>Кофейный напиток с молоком (1 вариант)</t>
  </si>
  <si>
    <t xml:space="preserve">Кофейный напиток с молоком </t>
  </si>
  <si>
    <t xml:space="preserve">Бутерброд с джемом или с повидлом </t>
  </si>
  <si>
    <t>Яйцо вареное</t>
  </si>
  <si>
    <t>ОВЗ Второй завтрак "Яблоко свежее" или груша свежая</t>
  </si>
  <si>
    <t>Первое блюдо Суп картофельный с бобовыми (1-й вариант)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</si>
  <si>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Суп картофельный с бобовыми (1-й вариант)</t>
    </r>
  </si>
  <si>
    <t>Второе блюдо Голубцы ленивые</t>
  </si>
  <si>
    <r>
      <t>Второе блюдо</t>
    </r>
    <r>
      <rPr>
        <sz val="12"/>
        <color theme="1"/>
        <rFont val="Arial"/>
        <family val="2"/>
        <charset val="204"/>
      </rPr>
      <t xml:space="preserve"> Голубцы ленивые</t>
    </r>
  </si>
  <si>
    <t>Второе блюдо Картофельное пюре</t>
  </si>
  <si>
    <t xml:space="preserve">Второе блюдо Соус сметанный натуральный </t>
  </si>
  <si>
    <r>
      <t>Второе блюдо С</t>
    </r>
    <r>
      <rPr>
        <sz val="12"/>
        <color theme="1"/>
        <rFont val="Arial"/>
        <family val="2"/>
        <charset val="204"/>
      </rPr>
      <t xml:space="preserve">оус сметанный натуральный </t>
    </r>
  </si>
  <si>
    <t>Компот из кураги</t>
  </si>
  <si>
    <t>Булочка ванильная</t>
  </si>
  <si>
    <t>СОК фруктовый (яблочный)</t>
  </si>
  <si>
    <t xml:space="preserve">Суп молочный с макаронными изделиями </t>
  </si>
  <si>
    <t>Напиток из свежемороженной ягоды (клюква)</t>
  </si>
  <si>
    <t>Итого за день: 2</t>
  </si>
  <si>
    <t>Неделя 1 День 3</t>
  </si>
  <si>
    <t>Каша манная вязкая</t>
  </si>
  <si>
    <t>Бутерброд с сыром</t>
  </si>
  <si>
    <t xml:space="preserve">Второй завтрак "Банан" </t>
  </si>
  <si>
    <t>Салат картофельный с солеными огурцами и зеленым горошком</t>
  </si>
  <si>
    <t>Первое блюдо Бульон из кур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</si>
  <si>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Бульон из кур</t>
    </r>
  </si>
  <si>
    <t>Второе блюдо Плов из отварной птицы</t>
  </si>
  <si>
    <r>
      <t>Второе блюдо</t>
    </r>
    <r>
      <rPr>
        <sz val="12"/>
        <color theme="1"/>
        <rFont val="Arial"/>
        <family val="2"/>
        <charset val="204"/>
      </rPr>
      <t xml:space="preserve"> Плов из отварной птицы</t>
    </r>
  </si>
  <si>
    <t>Птица отварная</t>
  </si>
  <si>
    <t>Перец фаршированный овощами и рисом</t>
  </si>
  <si>
    <t>Компот из чернослива</t>
  </si>
  <si>
    <t xml:space="preserve">Пряник </t>
  </si>
  <si>
    <t>Йогурт</t>
  </si>
  <si>
    <t>Запеканка из творога</t>
  </si>
  <si>
    <t>Сгущенное молоко (соус)</t>
  </si>
  <si>
    <t>Кисель из апельсин</t>
  </si>
  <si>
    <t>Итого за день: 3</t>
  </si>
  <si>
    <t>Неделя 1 День 4</t>
  </si>
  <si>
    <t>Каша ячневая вязкая</t>
  </si>
  <si>
    <t>Бутерброды с вареными колбасами</t>
  </si>
  <si>
    <t xml:space="preserve">Первое блюдо Рассольник ленинградский 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</si>
  <si>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Рассольник ленинградский </t>
    </r>
  </si>
  <si>
    <t>Второе блюдо Котлеты или биточки рыбные</t>
  </si>
  <si>
    <r>
      <rPr>
        <u/>
        <sz val="12"/>
        <color theme="1"/>
        <rFont val="Arial"/>
        <family val="2"/>
        <charset val="204"/>
      </rPr>
      <t>Второе блюдо</t>
    </r>
    <r>
      <rPr>
        <sz val="12"/>
        <color theme="1"/>
        <rFont val="Arial"/>
        <family val="2"/>
        <charset val="204"/>
      </rPr>
      <t xml:space="preserve"> Котлеты или биточки рыбные</t>
    </r>
  </si>
  <si>
    <t>Второе блюдо РИС отварной</t>
  </si>
  <si>
    <r>
      <rPr>
        <u/>
        <sz val="12"/>
        <color theme="1"/>
        <rFont val="Arial"/>
        <family val="2"/>
        <charset val="204"/>
      </rPr>
      <t>Второе блюдо</t>
    </r>
    <r>
      <rPr>
        <sz val="12"/>
        <color theme="1"/>
        <rFont val="Arial"/>
        <family val="2"/>
        <charset val="204"/>
      </rPr>
      <t xml:space="preserve"> РИС отварной</t>
    </r>
  </si>
  <si>
    <t>Второе блюдо СОУС томатный</t>
  </si>
  <si>
    <r>
      <rPr>
        <u/>
        <sz val="12"/>
        <color theme="1"/>
        <rFont val="Arial"/>
        <family val="2"/>
        <charset val="204"/>
      </rPr>
      <t>Второе блюдо</t>
    </r>
    <r>
      <rPr>
        <sz val="12"/>
        <color theme="1"/>
        <rFont val="Arial"/>
        <family val="2"/>
        <charset val="204"/>
      </rPr>
      <t xml:space="preserve"> СОУС томатный</t>
    </r>
  </si>
  <si>
    <t>Компот из изюма</t>
  </si>
  <si>
    <t>Крендель сахарный</t>
  </si>
  <si>
    <t>Молоко кипяченое</t>
  </si>
  <si>
    <t>Чай с лимоном</t>
  </si>
  <si>
    <t>Рагу из птицы</t>
  </si>
  <si>
    <t>Салат из свежих помидоров с перцем</t>
  </si>
  <si>
    <t>Итого за день: 4</t>
  </si>
  <si>
    <t>Неделя 1 День 5</t>
  </si>
  <si>
    <t>Каша гречневая вязкая</t>
  </si>
  <si>
    <t>Бутерброд с маслом</t>
  </si>
  <si>
    <t>Второй завтрак СОК фруктовый (абрикосовый)</t>
  </si>
  <si>
    <t>Первое блюдо Солянка сборная мясная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</si>
  <si>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Солянка сборная мясная</t>
    </r>
  </si>
  <si>
    <t>Оладьи из печени по -кунцевски</t>
  </si>
  <si>
    <t>Печень. тушеная в соусе</t>
  </si>
  <si>
    <t>Компот из плодов консервированных</t>
  </si>
  <si>
    <t>Вафли</t>
  </si>
  <si>
    <t>Кефир (ряженка)</t>
  </si>
  <si>
    <t>Салатат из моркови с зеленым горошком</t>
  </si>
  <si>
    <t>Омлет натуральный</t>
  </si>
  <si>
    <t>Компот из свежих фруктов</t>
  </si>
  <si>
    <t xml:space="preserve">Хлеб пшеничный </t>
  </si>
  <si>
    <t>Итого за день: 5</t>
  </si>
  <si>
    <t>Среднее за 5 дней (фактически)</t>
  </si>
  <si>
    <t>Среднее за 5 дней</t>
  </si>
  <si>
    <t>Неделя 2 День 1</t>
  </si>
  <si>
    <t>Каша пшеничная вязкая</t>
  </si>
  <si>
    <t xml:space="preserve"> Второй завтрак "Яблоко свежее" или груша свежая</t>
  </si>
  <si>
    <t>Первое блюдо Щи из свежей капусты с картофелем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</si>
  <si>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Щи из свежей капусты с картофелем</t>
    </r>
  </si>
  <si>
    <t>Тефтели из говядины с рисом "Ежики"</t>
  </si>
  <si>
    <t>Свекла тушеная в сметане</t>
  </si>
  <si>
    <t>Булочка "Алтайская" (витаминизированн. )</t>
  </si>
  <si>
    <t>Кисель из сока (яблок. Апельсин)</t>
  </si>
  <si>
    <t>Макаронные изделия отварные .</t>
  </si>
  <si>
    <t>Соскиска отварная</t>
  </si>
  <si>
    <t xml:space="preserve">Итого за день: 1 </t>
  </si>
  <si>
    <t>Неделя 2 День 2</t>
  </si>
  <si>
    <t>Каша пшенная вязкая</t>
  </si>
  <si>
    <t xml:space="preserve">Первое блюдо Свекольник 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</si>
  <si>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Свекольник </t>
    </r>
  </si>
  <si>
    <t>Говядина тушеная с капустой</t>
  </si>
  <si>
    <t>Рыба жареная</t>
  </si>
  <si>
    <t>Икра из баклажан или кабачков</t>
  </si>
  <si>
    <t>Салат из свежих огурцов с зеленым луком</t>
  </si>
  <si>
    <t>Неделя 2 День 3</t>
  </si>
  <si>
    <t>Каша "Дружба"</t>
  </si>
  <si>
    <t>Первое блюдо Суп картофельный с макаронными изделиями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</si>
  <si>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Суп картофельный с макаронными изделиями</t>
    </r>
  </si>
  <si>
    <t>Котлеты. Биточки. Шницели из курицы</t>
  </si>
  <si>
    <t>Гороховое пюре с маслом</t>
  </si>
  <si>
    <t>Компот из апельсинов с яблоками</t>
  </si>
  <si>
    <t>Сырники из творога запеченые</t>
  </si>
  <si>
    <t>Неделя 2 День 4</t>
  </si>
  <si>
    <t>Каша молочная кукурузная жидкая</t>
  </si>
  <si>
    <t>ОВЗ СОК фруктовый яблочный</t>
  </si>
  <si>
    <t>Первое блюдо Уха рыбацкая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</si>
  <si>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Уха рыбацкая</t>
    </r>
  </si>
  <si>
    <t>Бефстроганов из отварной говядины</t>
  </si>
  <si>
    <t>Каша гречневая рассыпчатая</t>
  </si>
  <si>
    <t>Ватрушка с творогом (овощным или сладким фаршем)</t>
  </si>
  <si>
    <t>Ватрушка "Лакомка" (витаминиз.)</t>
  </si>
  <si>
    <t xml:space="preserve">Рагу из овощей </t>
  </si>
  <si>
    <t>Запеканка овощная</t>
  </si>
  <si>
    <t>Неделя 2 День 5</t>
  </si>
  <si>
    <t>Макаронные изделия отварные с сыром</t>
  </si>
  <si>
    <t>Кофейный напиток на сгущенном молоке</t>
  </si>
  <si>
    <t>Первое блюдо Суп крестьянский с крупой</t>
  </si>
  <si>
    <r>
      <rPr>
        <u/>
        <sz val="12"/>
        <color theme="1"/>
        <rFont val="Arial"/>
        <family val="2"/>
        <charset val="204"/>
      </rPr>
      <t>Первое блюдо</t>
    </r>
    <r>
      <rPr>
        <sz val="12"/>
        <color theme="1"/>
        <rFont val="Arial"/>
        <family val="2"/>
        <charset val="204"/>
      </rPr>
      <t xml:space="preserve"> Суп крестьянский с крупой</t>
    </r>
  </si>
  <si>
    <t>Сердце в соусе</t>
  </si>
  <si>
    <t>Картофельное пюре с морковью</t>
  </si>
  <si>
    <t>Оладьи из кабачков</t>
  </si>
  <si>
    <t>Биточки или котлеты пшенные. Рисовые. Манные</t>
  </si>
  <si>
    <t>Каша рисовая молочная жидкая</t>
  </si>
  <si>
    <t>Соус клюквенный</t>
  </si>
  <si>
    <t>Кисель из концентрата плодового или ягодного</t>
  </si>
  <si>
    <t>Кисель из яблок</t>
  </si>
  <si>
    <t>Среднее значение за период 10 дней:</t>
  </si>
  <si>
    <t>Сборник технологических нормативов, рецептур блюд и кулинарных изделий для дошкольных организаций и детских оздоровительных учреждений. Уральский региональный центр питания, 2013г</t>
  </si>
  <si>
    <t>1.5-3 лет</t>
  </si>
  <si>
    <t>НОРМА от 1.5-3  лет</t>
  </si>
  <si>
    <t>НОРМА от 1.5-3  лет (сутки)</t>
  </si>
  <si>
    <t>Хлеб пшеничный 1 сорт</t>
  </si>
  <si>
    <t>Бутерброд с джемом или с повидлом (батон 25/масло 5/ джем 15)</t>
  </si>
  <si>
    <t>Бутерброд с маслом батон 25/ масло 15)</t>
  </si>
  <si>
    <t>Бутерброд с сыром (батон 25/масло 5/ сыр 20)</t>
  </si>
  <si>
    <t xml:space="preserve">Второй завтрак "Яблоко свежее" </t>
  </si>
  <si>
    <t>Бутерброд с маслом (батон 25/ масло 15)</t>
  </si>
  <si>
    <t>Макаронные изделия отварные с сыром Макароны 160/ сыр 20)</t>
  </si>
  <si>
    <t>Период года: _____________________________________</t>
  </si>
  <si>
    <t xml:space="preserve"> Соус сметанный натуральный </t>
  </si>
  <si>
    <t>Салат из свежих помидоров и огурцов (летний период)</t>
  </si>
  <si>
    <t>Рагу из овощей или запеканка овощная</t>
  </si>
  <si>
    <t xml:space="preserve"> Картофельное пюре или картофельная запеканка с сыром</t>
  </si>
  <si>
    <t>Период года: _________</t>
  </si>
  <si>
    <t>НОРМА от 1,5-3  лет</t>
  </si>
  <si>
    <t>НОРМА от 1,5-3 лет (сутки)</t>
  </si>
  <si>
    <t>1,5- 3 лет</t>
  </si>
  <si>
    <t>Бутерброд с маслом (батон 30/ масло 20)</t>
  </si>
  <si>
    <t>Сметана 15% жирности</t>
  </si>
  <si>
    <t>Сметана 15 % жирности</t>
  </si>
  <si>
    <t>Бутерброд с джемом или с повидлом (батон 30/масло 5/ джем 15)</t>
  </si>
  <si>
    <t>Второе блюдо Плов из отварной птицы (можно 180 с учетом салата)</t>
  </si>
  <si>
    <t>Бутерброд с сыром (батон 30/масло 5/ сыр 20)</t>
  </si>
  <si>
    <t>Салат картофельный с солеными огурцами и зеленым горошком (Винигрет овощной) и т.д</t>
  </si>
  <si>
    <t>Каша рисовая вязкая (или пудинг (запеканка) рисовая с фруктовым  соусом )</t>
  </si>
  <si>
    <t>Второе блюдо Картофель отварной</t>
  </si>
  <si>
    <t>Булочка ванильная/ осенняя/розовая/алтайская и т.д</t>
  </si>
  <si>
    <t>Компот из свежих плодов или ягод</t>
  </si>
  <si>
    <t>Свекольник / Борщ с капустой и картофелем</t>
  </si>
  <si>
    <t>Печень. тушеная в соусе или печень по-строгановски</t>
  </si>
  <si>
    <t>Запеканка пшенная со свежими плодами (яблок, груша)</t>
  </si>
  <si>
    <t>Салат из свежих овощей в летний период (помидр, огурец) из вареных в зимний период (винигрет и т.д)</t>
  </si>
  <si>
    <t>Щи со свежей капустой и картофелем  или Борщ со свежей капустой и картофелем</t>
  </si>
  <si>
    <r>
      <rPr>
        <b/>
        <u/>
        <sz val="16"/>
        <color theme="1"/>
        <rFont val="Times New Roman"/>
        <family val="1"/>
        <charset val="204"/>
      </rPr>
      <t xml:space="preserve">Основной </t>
    </r>
    <r>
      <rPr>
        <sz val="16"/>
        <color theme="1"/>
        <rFont val="Times New Roman"/>
        <family val="1"/>
        <charset val="204"/>
      </rPr>
      <t>: Сборник технологических нормативов, рецептур блюд и кулинарных изделий для дошкольных организаций и детских оздоровительных учреждений.                                                                               Уральский региональный центр питания, 2013г</t>
    </r>
  </si>
  <si>
    <t xml:space="preserve">Приложение № 8
к СанПиН 2.3/2.4.3590-20         Меню приготавливаемых блюд (примерное) 10- дневное 
</t>
  </si>
  <si>
    <r>
      <t xml:space="preserve">Неделя 1 </t>
    </r>
    <r>
      <rPr>
        <i/>
        <u/>
        <sz val="16"/>
        <color theme="1"/>
        <rFont val="Times New Roman"/>
        <family val="1"/>
        <charset val="204"/>
      </rPr>
      <t>день 1</t>
    </r>
  </si>
  <si>
    <t>Йогурт, Кефир</t>
  </si>
  <si>
    <t>Хлеб ржаной</t>
  </si>
  <si>
    <t>Второй завтрак "Яблоко свежее" или груша свежая, апельсин</t>
  </si>
  <si>
    <t>Ряженка (Варенец)</t>
  </si>
  <si>
    <t xml:space="preserve">Свекольник </t>
  </si>
  <si>
    <t>Кисель из свежей ягоды или из апельсин</t>
  </si>
  <si>
    <t>Бифидокефир</t>
  </si>
  <si>
    <t>Печенье сахарное или печенье овсянное</t>
  </si>
  <si>
    <t>Период года: Осенне- зимний (с 21 ноября 2022 г.)</t>
  </si>
  <si>
    <t>Первое блюдо Суп картофельный с бобовыми (гороховый)</t>
  </si>
  <si>
    <t>Картофельная запеканка с мясом</t>
  </si>
  <si>
    <t>Второе блюдо Картофельная запеканка с мясом</t>
  </si>
  <si>
    <t>Огурчик консервированный</t>
  </si>
  <si>
    <t>Печенье сахарное (без растительных жиров)</t>
  </si>
  <si>
    <t>Кефир (или другой кисломолочный продукт)</t>
  </si>
  <si>
    <t>Вареники ленивые (с творогом)</t>
  </si>
  <si>
    <t>Напиток из свежемороженной ягоды</t>
  </si>
  <si>
    <t>Второй завтрак "Яблоко свежее" или груша свежая , мандарин или апельсин</t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</si>
  <si>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Суп картофельный с макаронными изделиями</t>
    </r>
  </si>
  <si>
    <t>Второй завтрак "Яблоко свежее" или груша свежая , мандарин или апельсин, БАНАН</t>
  </si>
  <si>
    <t>Сгущенное молоко (соус), Варенье (соус)</t>
  </si>
  <si>
    <t>Варенец, Йогурт, Кефир</t>
  </si>
  <si>
    <t>Булочка , российская или "Алтайская" (витаминизированн. )</t>
  </si>
  <si>
    <r>
      <rPr>
        <b/>
        <u/>
        <sz val="16"/>
        <color theme="1"/>
        <rFont val="Times New Roman"/>
        <family val="1"/>
        <charset val="204"/>
      </rPr>
      <t>Основной :</t>
    </r>
    <r>
      <rPr>
        <sz val="16"/>
        <color theme="1"/>
        <rFont val="Times New Roman"/>
        <family val="1"/>
        <charset val="204"/>
      </rPr>
      <t xml:space="preserve"> Сборник технологических нормативов, рецептур блюд и кулинарных изделий для дошкольных организаций и детских оздоровительных учреждений.                                                                               Уральский региональный центр питания, 2013г                                                                                   </t>
    </r>
  </si>
  <si>
    <t xml:space="preserve">Приложение № 8
к СанПиН 2.3/2.4.3590-20 Меню приготавливаемых блюд (примерное) 10- дневное 
</t>
  </si>
  <si>
    <r>
      <t xml:space="preserve">Неделя 1 </t>
    </r>
    <r>
      <rPr>
        <b/>
        <u/>
        <sz val="16"/>
        <rFont val="Times New Roman"/>
        <family val="1"/>
        <charset val="204"/>
      </rPr>
      <t>день 1</t>
    </r>
  </si>
  <si>
    <r>
      <t xml:space="preserve">Неделя 2 </t>
    </r>
    <r>
      <rPr>
        <b/>
        <u/>
        <sz val="16"/>
        <rFont val="Times New Roman"/>
        <family val="1"/>
        <charset val="204"/>
      </rPr>
      <t>день 1</t>
    </r>
  </si>
  <si>
    <r>
      <t xml:space="preserve">Неделя 2 </t>
    </r>
    <r>
      <rPr>
        <b/>
        <u/>
        <sz val="16"/>
        <rFont val="Times New Roman"/>
        <family val="1"/>
        <charset val="204"/>
      </rPr>
      <t>день 2</t>
    </r>
  </si>
  <si>
    <r>
      <t xml:space="preserve">Неделя 2 </t>
    </r>
    <r>
      <rPr>
        <b/>
        <u/>
        <sz val="16"/>
        <rFont val="Times New Roman"/>
        <family val="1"/>
        <charset val="204"/>
      </rPr>
      <t>день 3</t>
    </r>
  </si>
  <si>
    <r>
      <t xml:space="preserve">Неделя 2 </t>
    </r>
    <r>
      <rPr>
        <b/>
        <u/>
        <sz val="16"/>
        <rFont val="Times New Roman"/>
        <family val="1"/>
        <charset val="204"/>
      </rPr>
      <t>день 4</t>
    </r>
  </si>
  <si>
    <r>
      <rPr>
        <u/>
        <sz val="16"/>
        <color theme="1"/>
        <rFont val="Times New Roman"/>
        <family val="1"/>
        <charset val="204"/>
      </rPr>
      <t xml:space="preserve">Первое блюдо </t>
    </r>
    <r>
      <rPr>
        <sz val="16"/>
        <color theme="1"/>
        <rFont val="Times New Roman"/>
        <family val="1"/>
        <charset val="204"/>
      </rPr>
      <t>Борщ с капустой и картофелем</t>
    </r>
  </si>
  <si>
    <r>
      <t>Второе блюдо</t>
    </r>
    <r>
      <rPr>
        <sz val="16"/>
        <color theme="1"/>
        <rFont val="Times New Roman"/>
        <family val="1"/>
        <charset val="204"/>
      </rPr>
      <t xml:space="preserve"> Котлета (Биточки. Шницели) из говядины</t>
    </r>
  </si>
  <si>
    <r>
      <t xml:space="preserve">Второе блюдо Перловка </t>
    </r>
    <r>
      <rPr>
        <sz val="16"/>
        <color theme="1"/>
        <rFont val="Times New Roman"/>
        <family val="1"/>
        <charset val="204"/>
      </rPr>
      <t>отварная</t>
    </r>
  </si>
  <si>
    <r>
      <t xml:space="preserve">Второе блюдо </t>
    </r>
    <r>
      <rPr>
        <sz val="16"/>
        <color theme="1"/>
        <rFont val="Times New Roman"/>
        <family val="1"/>
        <charset val="204"/>
      </rPr>
      <t>соус сметанный с томатом</t>
    </r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</si>
  <si>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Суп картофельный с бобовыми (1-й вариант)</t>
    </r>
  </si>
  <si>
    <r>
      <t>Второе блюдо</t>
    </r>
    <r>
      <rPr>
        <sz val="16"/>
        <color theme="1"/>
        <rFont val="Times New Roman"/>
        <family val="1"/>
        <charset val="204"/>
      </rPr>
      <t xml:space="preserve"> Голубцы ленивые</t>
    </r>
  </si>
  <si>
    <r>
      <t>Второе блюдо С</t>
    </r>
    <r>
      <rPr>
        <sz val="16"/>
        <color theme="1"/>
        <rFont val="Times New Roman"/>
        <family val="1"/>
        <charset val="204"/>
      </rPr>
      <t xml:space="preserve">оус сметанный натуральный </t>
    </r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</si>
  <si>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Бульон из кур</t>
    </r>
  </si>
  <si>
    <r>
      <t>Второе блюдо</t>
    </r>
    <r>
      <rPr>
        <sz val="16"/>
        <color theme="1"/>
        <rFont val="Times New Roman"/>
        <family val="1"/>
        <charset val="204"/>
      </rPr>
      <t xml:space="preserve"> Плов из отварной птицы</t>
    </r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</si>
  <si>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Рассольник ленинградский </t>
    </r>
  </si>
  <si>
    <r>
      <rPr>
        <u/>
        <sz val="16"/>
        <color theme="1"/>
        <rFont val="Times New Roman"/>
        <family val="1"/>
        <charset val="204"/>
      </rPr>
      <t>Второе блюдо</t>
    </r>
    <r>
      <rPr>
        <sz val="16"/>
        <color theme="1"/>
        <rFont val="Times New Roman"/>
        <family val="1"/>
        <charset val="204"/>
      </rPr>
      <t xml:space="preserve"> Котлеты или биточки рыбные</t>
    </r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</si>
  <si>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Щи из свежей капусты с картофелем</t>
    </r>
  </si>
  <si>
    <r>
      <rPr>
        <u/>
        <sz val="16"/>
        <color theme="1"/>
        <rFont val="Times New Roman"/>
        <family val="1"/>
        <charset val="204"/>
      </rPr>
      <t>Второе блюдо</t>
    </r>
    <r>
      <rPr>
        <sz val="16"/>
        <color theme="1"/>
        <rFont val="Times New Roman"/>
        <family val="1"/>
        <charset val="204"/>
      </rPr>
      <t xml:space="preserve"> РИС отварной</t>
    </r>
  </si>
  <si>
    <r>
      <t xml:space="preserve">Неделя 2 </t>
    </r>
    <r>
      <rPr>
        <b/>
        <u/>
        <sz val="16"/>
        <rFont val="Times New Roman"/>
        <family val="1"/>
        <charset val="204"/>
      </rPr>
      <t>день 5</t>
    </r>
  </si>
  <si>
    <t>Компот из свежих фруктов (замороженой ягоды)</t>
  </si>
  <si>
    <t>Печенье овсянное</t>
  </si>
  <si>
    <t>Йогурт (Снежок)</t>
  </si>
  <si>
    <t>Манный пудинг (Биточки или котлеты пшенные. Рисовые. Манные)</t>
  </si>
  <si>
    <t>Соус из варенья</t>
  </si>
  <si>
    <t>Среднее за 10 дней (фактически)</t>
  </si>
  <si>
    <t>1,5-3 лет</t>
  </si>
  <si>
    <t>Бутерброд с маслом (батон 20/ масло 15)</t>
  </si>
  <si>
    <t>Бутерброд с сыром (батон 20/масло 5/ сыр 15)</t>
  </si>
  <si>
    <t>Бутерброд с джемом или с повидлом (батон 20/масло 5/ джем 10)</t>
  </si>
  <si>
    <t>Бутерброд с сыром (батон 20/масло 5/ сыр 20)</t>
  </si>
  <si>
    <t>Пудинг из творога паровой</t>
  </si>
  <si>
    <t>Первое блюдо Суп крестьянский с крупой (пшено)</t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</si>
  <si>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Суп крестьянский с крупой (пшено)</t>
    </r>
  </si>
  <si>
    <t>Голубцы ленивые</t>
  </si>
  <si>
    <t>Картофель отварной</t>
  </si>
  <si>
    <t>Соус сметанный</t>
  </si>
  <si>
    <t>Соус томатный</t>
  </si>
  <si>
    <t>Период года: Весенне-летний (с 01.06. 2023 г.)</t>
  </si>
  <si>
    <t>Второй завтрак ФРУКТЫ  "Яблоко свежее" или груша свежая, "банан"</t>
  </si>
  <si>
    <t>Салат из свежих огурцов</t>
  </si>
  <si>
    <t>Второй завтрак "Яблоко свежее" или банан</t>
  </si>
  <si>
    <t>Второй завтрак "Яблоко свежее" или груша свежая ,  или апельсин, БАНАН</t>
  </si>
  <si>
    <t>АЗУ (из говядины)</t>
  </si>
  <si>
    <t xml:space="preserve">Салат из свежих помидоров </t>
  </si>
  <si>
    <r>
      <rPr>
        <u/>
        <sz val="16"/>
        <color theme="1"/>
        <rFont val="Times New Roman"/>
        <family val="1"/>
        <charset val="204"/>
      </rPr>
      <t>Первое блюдо</t>
    </r>
    <r>
      <rPr>
        <sz val="16"/>
        <color theme="1"/>
        <rFont val="Times New Roman"/>
        <family val="1"/>
        <charset val="204"/>
      </rPr>
      <t xml:space="preserve"> Уха рыбацкая</t>
    </r>
  </si>
  <si>
    <r>
      <t xml:space="preserve">Неделя 1 </t>
    </r>
    <r>
      <rPr>
        <b/>
        <u/>
        <sz val="18"/>
        <rFont val="Times New Roman"/>
        <family val="1"/>
        <charset val="204"/>
      </rPr>
      <t>день 1</t>
    </r>
  </si>
  <si>
    <r>
      <t xml:space="preserve">Неделя 2 </t>
    </r>
    <r>
      <rPr>
        <b/>
        <u/>
        <sz val="18"/>
        <rFont val="Times New Roman"/>
        <family val="1"/>
        <charset val="204"/>
      </rPr>
      <t>день 1</t>
    </r>
  </si>
  <si>
    <r>
      <t xml:space="preserve">Неделя 2 </t>
    </r>
    <r>
      <rPr>
        <b/>
        <u/>
        <sz val="18"/>
        <rFont val="Times New Roman"/>
        <family val="1"/>
        <charset val="204"/>
      </rPr>
      <t>день 2</t>
    </r>
  </si>
  <si>
    <r>
      <t xml:space="preserve">Неделя 2 </t>
    </r>
    <r>
      <rPr>
        <b/>
        <u/>
        <sz val="18"/>
        <rFont val="Times New Roman"/>
        <family val="1"/>
        <charset val="204"/>
      </rPr>
      <t>день 3</t>
    </r>
  </si>
  <si>
    <r>
      <t xml:space="preserve">Неделя 2 </t>
    </r>
    <r>
      <rPr>
        <b/>
        <u/>
        <sz val="18"/>
        <rFont val="Times New Roman"/>
        <family val="1"/>
        <charset val="204"/>
      </rPr>
      <t>день 4</t>
    </r>
  </si>
  <si>
    <r>
      <t xml:space="preserve">Неделя 2 </t>
    </r>
    <r>
      <rPr>
        <b/>
        <u/>
        <sz val="18"/>
        <rFont val="Times New Roman"/>
        <family val="1"/>
        <charset val="204"/>
      </rPr>
      <t>день 5</t>
    </r>
  </si>
  <si>
    <t>Плов из отварной птицы</t>
  </si>
  <si>
    <t>Биточки или котлеты пшенные</t>
  </si>
  <si>
    <t>Котлеты или биточки пшенные</t>
  </si>
  <si>
    <r>
      <t xml:space="preserve"> </t>
    </r>
    <r>
      <rPr>
        <b/>
        <sz val="22"/>
        <color theme="1"/>
        <rFont val="Times New Roman"/>
        <family val="1"/>
        <charset val="204"/>
      </rPr>
      <t>Меню приготавливаемых блюд (примерное) 10- дневное на период весенне-летний  возрастная категория с 3-7 лет                                                                                            Утверждено приказом № 25   от "29" мая 2023</t>
    </r>
    <r>
      <rPr>
        <b/>
        <sz val="16"/>
        <color theme="1"/>
        <rFont val="Times New Roman"/>
        <family val="1"/>
        <charset val="204"/>
      </rPr>
      <t xml:space="preserve">
</t>
    </r>
  </si>
  <si>
    <t xml:space="preserve">    МБДОУ д/с № 381                                                                                                   Основной : Сборник технологических нормативов, рецептур блюд и кулинарных изделий для дошкольных организаций и детских оздоровительных учреждений.  Уральский региональный центр питания, 2013г                                                                                        </t>
  </si>
  <si>
    <t>итого  второй завтрак</t>
  </si>
  <si>
    <t>Печенье сахарное или печенье овсянное (без растительных жиров)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</si>
</sst>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u/>
      <sz val="16"/>
      <color theme="1"/>
      <name val="Arial"/>
      <family val="2"/>
      <charset val="204"/>
    </font>
    <font>
      <b/>
      <u/>
      <sz val="16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6"/>
      <color theme="1"/>
      <name val="Calibri"/>
      <family val="2"/>
      <charset val="204"/>
      <scheme val="minor"/>
    </font>
    <font>
      <sz val="13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6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i/>
      <sz val="16"/>
      <color theme="1"/>
      <name val="Calibri"/>
      <family val="2"/>
      <scheme val="minor"/>
    </font>
    <font>
      <b/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color theme="1"/>
      <name val="Arial"/>
      <family val="2"/>
      <charset val="204"/>
    </font>
    <font>
      <u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8"/>
      <name val="Calibri"/>
      <family val="2"/>
      <scheme val="minor"/>
    </font>
    <font>
      <b/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2" fillId="2" borderId="7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29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2" fontId="31" fillId="2" borderId="0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/>
    <xf numFmtId="0" fontId="19" fillId="2" borderId="0" xfId="0" applyFont="1" applyFill="1" applyBorder="1"/>
    <xf numFmtId="0" fontId="17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2" fontId="31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35" fillId="2" borderId="5" xfId="0" applyFont="1" applyFill="1" applyBorder="1" applyAlignment="1">
      <alignment wrapText="1"/>
    </xf>
    <xf numFmtId="0" fontId="38" fillId="2" borderId="5" xfId="0" applyFont="1" applyFill="1" applyBorder="1" applyAlignment="1">
      <alignment horizontal="right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right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2" fontId="39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29" fillId="2" borderId="0" xfId="0" applyFont="1" applyFill="1" applyBorder="1"/>
    <xf numFmtId="2" fontId="29" fillId="2" borderId="5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2" fontId="29" fillId="2" borderId="7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43" fillId="2" borderId="0" xfId="0" applyFont="1" applyFill="1" applyBorder="1"/>
    <xf numFmtId="0" fontId="43" fillId="2" borderId="0" xfId="0" applyFont="1" applyFill="1"/>
    <xf numFmtId="0" fontId="39" fillId="2" borderId="5" xfId="0" applyFont="1" applyFill="1" applyBorder="1" applyAlignment="1">
      <alignment horizontal="left" vertical="center" wrapText="1"/>
    </xf>
    <xf numFmtId="2" fontId="40" fillId="2" borderId="5" xfId="0" applyNumberFormat="1" applyFont="1" applyFill="1" applyBorder="1" applyAlignment="1">
      <alignment horizontal="center" vertical="center" wrapText="1"/>
    </xf>
    <xf numFmtId="2" fontId="33" fillId="2" borderId="7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/>
    <xf numFmtId="2" fontId="3" fillId="2" borderId="0" xfId="0" applyNumberFormat="1" applyFont="1" applyFill="1"/>
    <xf numFmtId="2" fontId="12" fillId="2" borderId="3" xfId="0" applyNumberFormat="1" applyFont="1" applyFill="1" applyBorder="1" applyAlignment="1">
      <alignment horizontal="center" vertical="center" wrapText="1"/>
    </xf>
    <xf numFmtId="2" fontId="36" fillId="2" borderId="3" xfId="0" applyNumberFormat="1" applyFont="1" applyFill="1" applyBorder="1" applyAlignment="1">
      <alignment horizontal="center" vertical="center" wrapText="1"/>
    </xf>
    <xf numFmtId="2" fontId="33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35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2" fontId="44" fillId="2" borderId="7" xfId="0" applyNumberFormat="1" applyFont="1" applyFill="1" applyBorder="1" applyAlignment="1">
      <alignment horizontal="center" vertical="center" wrapText="1"/>
    </xf>
    <xf numFmtId="2" fontId="44" fillId="2" borderId="7" xfId="0" applyNumberFormat="1" applyFont="1" applyFill="1" applyBorder="1" applyAlignment="1">
      <alignment horizontal="center" vertical="center"/>
    </xf>
    <xf numFmtId="2" fontId="31" fillId="2" borderId="7" xfId="0" applyNumberFormat="1" applyFont="1" applyFill="1" applyBorder="1" applyAlignment="1">
      <alignment horizontal="center" vertical="center"/>
    </xf>
    <xf numFmtId="2" fontId="32" fillId="2" borderId="7" xfId="0" applyNumberFormat="1" applyFont="1" applyFill="1" applyBorder="1" applyAlignment="1">
      <alignment horizontal="center" vertical="center"/>
    </xf>
    <xf numFmtId="2" fontId="35" fillId="2" borderId="0" xfId="0" applyNumberFormat="1" applyFont="1" applyFill="1" applyBorder="1"/>
    <xf numFmtId="2" fontId="35" fillId="2" borderId="0" xfId="0" applyNumberFormat="1" applyFont="1" applyFill="1"/>
    <xf numFmtId="2" fontId="45" fillId="2" borderId="7" xfId="0" applyNumberFormat="1" applyFont="1" applyFill="1" applyBorder="1" applyAlignment="1">
      <alignment horizontal="center" vertical="center"/>
    </xf>
    <xf numFmtId="2" fontId="44" fillId="2" borderId="0" xfId="0" applyNumberFormat="1" applyFont="1" applyFill="1" applyBorder="1"/>
    <xf numFmtId="2" fontId="46" fillId="2" borderId="14" xfId="0" applyNumberFormat="1" applyFont="1" applyFill="1" applyBorder="1" applyAlignment="1">
      <alignment horizontal="center" vertical="center" wrapText="1"/>
    </xf>
    <xf numFmtId="2" fontId="46" fillId="2" borderId="3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4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25" fillId="2" borderId="5" xfId="0" applyNumberFormat="1" applyFont="1" applyFill="1" applyBorder="1" applyAlignment="1">
      <alignment horizontal="center" vertical="center" wrapText="1"/>
    </xf>
    <xf numFmtId="0" fontId="48" fillId="2" borderId="0" xfId="0" applyFont="1" applyFill="1" applyBorder="1"/>
    <xf numFmtId="0" fontId="48" fillId="2" borderId="0" xfId="0" applyFont="1" applyFill="1"/>
    <xf numFmtId="0" fontId="49" fillId="2" borderId="5" xfId="0" applyFont="1" applyFill="1" applyBorder="1" applyAlignment="1">
      <alignment horizontal="left" vertical="center" wrapText="1"/>
    </xf>
    <xf numFmtId="2" fontId="51" fillId="2" borderId="5" xfId="0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/>
    </xf>
    <xf numFmtId="2" fontId="52" fillId="2" borderId="5" xfId="0" applyNumberFormat="1" applyFont="1" applyFill="1" applyBorder="1" applyAlignment="1">
      <alignment horizontal="center" vertical="center" wrapText="1"/>
    </xf>
    <xf numFmtId="0" fontId="53" fillId="2" borderId="0" xfId="0" applyFont="1" applyFill="1" applyBorder="1"/>
    <xf numFmtId="0" fontId="53" fillId="2" borderId="0" xfId="0" applyFont="1" applyFill="1"/>
    <xf numFmtId="0" fontId="15" fillId="2" borderId="5" xfId="0" applyFont="1" applyFill="1" applyBorder="1" applyAlignment="1">
      <alignment horizontal="left" vertical="center" wrapText="1"/>
    </xf>
    <xf numFmtId="0" fontId="54" fillId="2" borderId="0" xfId="0" applyFont="1" applyFill="1" applyBorder="1"/>
    <xf numFmtId="0" fontId="55" fillId="2" borderId="5" xfId="0" applyFont="1" applyFill="1" applyBorder="1" applyAlignment="1">
      <alignment horizontal="left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center" vertical="center" wrapText="1"/>
    </xf>
    <xf numFmtId="2" fontId="56" fillId="2" borderId="5" xfId="0" applyNumberFormat="1" applyFont="1" applyFill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6" fillId="2" borderId="5" xfId="0" applyNumberFormat="1" applyFont="1" applyFill="1" applyBorder="1" applyAlignment="1">
      <alignment horizontal="center" vertical="center"/>
    </xf>
    <xf numFmtId="0" fontId="58" fillId="5" borderId="5" xfId="0" applyFont="1" applyFill="1" applyBorder="1" applyAlignment="1">
      <alignment horizontal="center" vertical="center"/>
    </xf>
    <xf numFmtId="2" fontId="58" fillId="2" borderId="5" xfId="0" applyNumberFormat="1" applyFont="1" applyFill="1" applyBorder="1" applyAlignment="1">
      <alignment horizontal="center" vertical="center" wrapText="1"/>
    </xf>
    <xf numFmtId="2" fontId="58" fillId="3" borderId="7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2" fontId="58" fillId="2" borderId="7" xfId="0" applyNumberFormat="1" applyFont="1" applyFill="1" applyBorder="1" applyAlignment="1">
      <alignment horizontal="center" vertical="center"/>
    </xf>
    <xf numFmtId="2" fontId="56" fillId="2" borderId="3" xfId="0" applyNumberFormat="1" applyFont="1" applyFill="1" applyBorder="1" applyAlignment="1">
      <alignment horizontal="center" vertical="center" wrapText="1"/>
    </xf>
    <xf numFmtId="164" fontId="56" fillId="2" borderId="0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left" vertical="center" wrapText="1"/>
    </xf>
    <xf numFmtId="2" fontId="59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left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left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left" vertical="center" wrapText="1"/>
    </xf>
    <xf numFmtId="0" fontId="56" fillId="2" borderId="5" xfId="0" applyFont="1" applyFill="1" applyBorder="1" applyAlignment="1">
      <alignment vertical="center"/>
    </xf>
    <xf numFmtId="0" fontId="57" fillId="2" borderId="5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 wrapText="1"/>
    </xf>
    <xf numFmtId="0" fontId="63" fillId="5" borderId="5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left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58" fillId="2" borderId="5" xfId="0" applyFont="1" applyFill="1" applyBorder="1" applyAlignment="1">
      <alignment horizontal="left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left" vertical="center" wrapText="1"/>
    </xf>
    <xf numFmtId="0" fontId="65" fillId="2" borderId="5" xfId="0" applyFont="1" applyFill="1" applyBorder="1" applyAlignment="1">
      <alignment horizontal="center" vertical="center" wrapText="1"/>
    </xf>
    <xf numFmtId="2" fontId="66" fillId="2" borderId="5" xfId="0" applyNumberFormat="1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56" fillId="2" borderId="7" xfId="0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right" vertical="center" wrapText="1"/>
    </xf>
    <xf numFmtId="0" fontId="69" fillId="2" borderId="5" xfId="0" applyFont="1" applyFill="1" applyBorder="1" applyAlignment="1">
      <alignment horizontal="center" vertical="center" wrapText="1"/>
    </xf>
    <xf numFmtId="2" fontId="63" fillId="3" borderId="7" xfId="0" applyNumberFormat="1" applyFont="1" applyFill="1" applyBorder="1" applyAlignment="1">
      <alignment horizontal="center" vertical="center"/>
    </xf>
    <xf numFmtId="0" fontId="63" fillId="3" borderId="7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8" fillId="2" borderId="5" xfId="0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center" vertical="center" wrapText="1"/>
    </xf>
    <xf numFmtId="2" fontId="63" fillId="2" borderId="7" xfId="0" applyNumberFormat="1" applyFont="1" applyFill="1" applyBorder="1" applyAlignment="1">
      <alignment horizontal="center" vertical="center"/>
    </xf>
    <xf numFmtId="2" fontId="57" fillId="2" borderId="3" xfId="0" applyNumberFormat="1" applyFont="1" applyFill="1" applyBorder="1" applyAlignment="1">
      <alignment horizontal="center" vertical="center" wrapText="1"/>
    </xf>
    <xf numFmtId="2" fontId="63" fillId="2" borderId="5" xfId="0" applyNumberFormat="1" applyFont="1" applyFill="1" applyBorder="1" applyAlignment="1">
      <alignment horizontal="center" vertical="center"/>
    </xf>
    <xf numFmtId="2" fontId="58" fillId="2" borderId="5" xfId="0" applyNumberFormat="1" applyFont="1" applyFill="1" applyBorder="1" applyAlignment="1">
      <alignment horizontal="center" vertical="center"/>
    </xf>
    <xf numFmtId="164" fontId="57" fillId="2" borderId="0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0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0" xfId="0" applyFont="1" applyFill="1" applyBorder="1"/>
    <xf numFmtId="0" fontId="51" fillId="2" borderId="0" xfId="0" applyFont="1" applyFill="1"/>
    <xf numFmtId="0" fontId="57" fillId="2" borderId="0" xfId="0" applyFont="1" applyFill="1" applyBorder="1" applyAlignment="1">
      <alignment horizontal="center" vertical="center" wrapText="1"/>
    </xf>
    <xf numFmtId="0" fontId="64" fillId="3" borderId="5" xfId="0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horizontal="left" vertical="center" wrapText="1"/>
    </xf>
    <xf numFmtId="0" fontId="59" fillId="3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left" vertical="center" wrapText="1"/>
    </xf>
    <xf numFmtId="2" fontId="64" fillId="2" borderId="5" xfId="0" applyNumberFormat="1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vertical="center"/>
    </xf>
    <xf numFmtId="0" fontId="64" fillId="2" borderId="5" xfId="0" applyFont="1" applyFill="1" applyBorder="1" applyAlignment="1">
      <alignment horizontal="center" vertical="center"/>
    </xf>
    <xf numFmtId="2" fontId="59" fillId="2" borderId="5" xfId="0" applyNumberFormat="1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75" fillId="2" borderId="8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left" vertical="center" wrapText="1"/>
    </xf>
    <xf numFmtId="0" fontId="52" fillId="3" borderId="5" xfId="0" applyFont="1" applyFill="1" applyBorder="1" applyAlignment="1">
      <alignment horizontal="center" vertical="center" wrapText="1"/>
    </xf>
    <xf numFmtId="0" fontId="60" fillId="2" borderId="5" xfId="0" applyFont="1" applyFill="1" applyBorder="1" applyAlignment="1">
      <alignment horizontal="center" vertical="center" wrapText="1"/>
    </xf>
    <xf numFmtId="0" fontId="77" fillId="2" borderId="5" xfId="0" applyFont="1" applyFill="1" applyBorder="1" applyAlignment="1">
      <alignment horizontal="center" vertical="center"/>
    </xf>
    <xf numFmtId="0" fontId="76" fillId="2" borderId="5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right" vertical="center" wrapText="1"/>
    </xf>
    <xf numFmtId="0" fontId="64" fillId="4" borderId="5" xfId="0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2" fontId="64" fillId="3" borderId="7" xfId="0" applyNumberFormat="1" applyFont="1" applyFill="1" applyBorder="1" applyAlignment="1">
      <alignment horizontal="center" vertical="center"/>
    </xf>
    <xf numFmtId="2" fontId="59" fillId="3" borderId="7" xfId="0" applyNumberFormat="1" applyFont="1" applyFill="1" applyBorder="1" applyAlignment="1">
      <alignment horizontal="center" vertical="center"/>
    </xf>
    <xf numFmtId="0" fontId="64" fillId="3" borderId="7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0" xfId="0" applyFont="1" applyFill="1" applyBorder="1"/>
    <xf numFmtId="0" fontId="52" fillId="2" borderId="0" xfId="0" applyFont="1" applyFill="1"/>
    <xf numFmtId="0" fontId="51" fillId="2" borderId="5" xfId="0" applyFont="1" applyFill="1" applyBorder="1"/>
    <xf numFmtId="0" fontId="51" fillId="2" borderId="5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/>
    </xf>
    <xf numFmtId="0" fontId="73" fillId="2" borderId="5" xfId="0" applyFont="1" applyFill="1" applyBorder="1" applyAlignment="1">
      <alignment horizontal="left" vertical="center" wrapText="1"/>
    </xf>
    <xf numFmtId="0" fontId="76" fillId="2" borderId="0" xfId="0" applyFont="1" applyFill="1" applyBorder="1"/>
    <xf numFmtId="0" fontId="76" fillId="2" borderId="0" xfId="0" applyFont="1" applyFill="1"/>
    <xf numFmtId="0" fontId="76" fillId="2" borderId="5" xfId="0" applyFont="1" applyFill="1" applyBorder="1" applyAlignment="1">
      <alignment horizontal="left" vertical="center" wrapText="1"/>
    </xf>
    <xf numFmtId="0" fontId="76" fillId="2" borderId="5" xfId="0" applyFont="1" applyFill="1" applyBorder="1" applyAlignment="1">
      <alignment horizontal="center" vertical="center" wrapText="1"/>
    </xf>
    <xf numFmtId="0" fontId="77" fillId="2" borderId="5" xfId="0" applyFont="1" applyFill="1" applyBorder="1" applyAlignment="1">
      <alignment horizontal="center" vertical="center" wrapText="1"/>
    </xf>
    <xf numFmtId="0" fontId="76" fillId="2" borderId="7" xfId="0" applyFont="1" applyFill="1" applyBorder="1" applyAlignment="1">
      <alignment horizontal="center" vertical="center"/>
    </xf>
    <xf numFmtId="0" fontId="77" fillId="2" borderId="7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 wrapText="1"/>
    </xf>
    <xf numFmtId="0" fontId="78" fillId="2" borderId="5" xfId="0" applyFont="1" applyFill="1" applyBorder="1" applyAlignment="1">
      <alignment horizontal="left" vertical="center" wrapText="1"/>
    </xf>
    <xf numFmtId="2" fontId="72" fillId="2" borderId="5" xfId="0" applyNumberFormat="1" applyFont="1" applyFill="1" applyBorder="1" applyAlignment="1">
      <alignment horizontal="center" vertical="center" wrapText="1"/>
    </xf>
    <xf numFmtId="0" fontId="79" fillId="2" borderId="0" xfId="0" applyFont="1" applyFill="1" applyBorder="1"/>
    <xf numFmtId="0" fontId="79" fillId="2" borderId="0" xfId="0" applyFont="1" applyFill="1"/>
    <xf numFmtId="0" fontId="72" fillId="2" borderId="5" xfId="0" applyFont="1" applyFill="1" applyBorder="1" applyAlignment="1">
      <alignment horizontal="left" vertical="center" wrapText="1"/>
    </xf>
    <xf numFmtId="0" fontId="80" fillId="2" borderId="5" xfId="0" applyFont="1" applyFill="1" applyBorder="1" applyAlignment="1">
      <alignment horizontal="left" vertical="center" wrapText="1"/>
    </xf>
    <xf numFmtId="0" fontId="80" fillId="2" borderId="5" xfId="0" applyFont="1" applyFill="1" applyBorder="1" applyAlignment="1">
      <alignment horizontal="center" vertical="center" wrapText="1"/>
    </xf>
    <xf numFmtId="2" fontId="80" fillId="2" borderId="5" xfId="0" applyNumberFormat="1" applyFont="1" applyFill="1" applyBorder="1" applyAlignment="1">
      <alignment horizontal="center" vertical="center" wrapText="1"/>
    </xf>
    <xf numFmtId="0" fontId="81" fillId="2" borderId="0" xfId="0" applyFont="1" applyFill="1" applyBorder="1"/>
    <xf numFmtId="0" fontId="81" fillId="2" borderId="0" xfId="0" applyFont="1" applyFill="1"/>
    <xf numFmtId="2" fontId="71" fillId="3" borderId="7" xfId="0" applyNumberFormat="1" applyFont="1" applyFill="1" applyBorder="1" applyAlignment="1">
      <alignment horizontal="center" vertical="center"/>
    </xf>
    <xf numFmtId="0" fontId="71" fillId="3" borderId="7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60" fillId="2" borderId="5" xfId="0" applyNumberFormat="1" applyFont="1" applyFill="1" applyBorder="1" applyAlignment="1">
      <alignment horizontal="center" vertical="center" wrapText="1"/>
    </xf>
    <xf numFmtId="0" fontId="60" fillId="2" borderId="0" xfId="0" applyFont="1" applyFill="1" applyBorder="1"/>
    <xf numFmtId="0" fontId="60" fillId="2" borderId="0" xfId="0" applyFont="1" applyFill="1"/>
    <xf numFmtId="0" fontId="60" fillId="2" borderId="5" xfId="0" applyFont="1" applyFill="1" applyBorder="1" applyAlignment="1">
      <alignment horizontal="left" vertical="center" wrapText="1"/>
    </xf>
    <xf numFmtId="0" fontId="51" fillId="2" borderId="5" xfId="0" applyFont="1" applyFill="1" applyBorder="1" applyAlignment="1">
      <alignment vertical="center"/>
    </xf>
    <xf numFmtId="0" fontId="85" fillId="2" borderId="0" xfId="0" applyFont="1" applyFill="1" applyBorder="1" applyAlignment="1">
      <alignment horizontal="center" vertical="center" wrapText="1"/>
    </xf>
    <xf numFmtId="0" fontId="82" fillId="3" borderId="5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73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73" fillId="2" borderId="7" xfId="0" applyFont="1" applyFill="1" applyBorder="1" applyAlignment="1">
      <alignment horizontal="center" vertical="center" wrapText="1"/>
    </xf>
    <xf numFmtId="0" fontId="73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73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87" fillId="2" borderId="9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52" fillId="2" borderId="0" xfId="0" applyFont="1" applyFill="1" applyBorder="1" applyAlignment="1">
      <alignment vertical="top" wrapText="1"/>
    </xf>
    <xf numFmtId="0" fontId="52" fillId="2" borderId="0" xfId="0" applyFont="1" applyFill="1" applyAlignment="1">
      <alignment vertical="top" wrapText="1"/>
    </xf>
    <xf numFmtId="0" fontId="52" fillId="2" borderId="1" xfId="0" applyFont="1" applyFill="1" applyBorder="1" applyAlignment="1">
      <alignment horizontal="center" vertical="top" wrapText="1"/>
    </xf>
    <xf numFmtId="0" fontId="52" fillId="2" borderId="2" xfId="0" applyFont="1" applyFill="1" applyBorder="1" applyAlignment="1">
      <alignment horizontal="center" vertical="top" wrapText="1"/>
    </xf>
    <xf numFmtId="0" fontId="52" fillId="2" borderId="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4" fillId="2" borderId="4" xfId="0" applyFont="1" applyFill="1" applyBorder="1" applyAlignment="1">
      <alignment wrapText="1"/>
    </xf>
    <xf numFmtId="0" fontId="52" fillId="2" borderId="1" xfId="0" applyFont="1" applyFill="1" applyBorder="1" applyAlignment="1">
      <alignment wrapText="1"/>
    </xf>
    <xf numFmtId="0" fontId="52" fillId="2" borderId="2" xfId="0" applyFont="1" applyFill="1" applyBorder="1" applyAlignment="1">
      <alignment wrapText="1"/>
    </xf>
    <xf numFmtId="0" fontId="52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75" fillId="2" borderId="7" xfId="0" applyFont="1" applyFill="1" applyBorder="1" applyAlignment="1">
      <alignment horizontal="center" vertical="center" wrapText="1"/>
    </xf>
    <xf numFmtId="0" fontId="75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0" fontId="75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83" fillId="2" borderId="0" xfId="0" applyFont="1" applyFill="1" applyBorder="1" applyAlignment="1">
      <alignment horizontal="center" vertical="center" wrapText="1"/>
    </xf>
    <xf numFmtId="0" fontId="8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9" fillId="3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vertical="center"/>
    </xf>
    <xf numFmtId="0" fontId="76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1" fillId="3" borderId="16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vertical="center"/>
    </xf>
    <xf numFmtId="0" fontId="64" fillId="4" borderId="9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vertical="center"/>
    </xf>
    <xf numFmtId="0" fontId="51" fillId="2" borderId="0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vertical="center" wrapText="1"/>
    </xf>
    <xf numFmtId="0" fontId="51" fillId="2" borderId="4" xfId="0" applyFont="1" applyFill="1" applyBorder="1" applyAlignment="1">
      <alignment wrapText="1"/>
    </xf>
    <xf numFmtId="0" fontId="58" fillId="5" borderId="9" xfId="0" applyFont="1" applyFill="1" applyBorder="1" applyAlignment="1">
      <alignment horizontal="center" vertical="center" wrapText="1"/>
    </xf>
    <xf numFmtId="0" fontId="62" fillId="5" borderId="13" xfId="0" applyFont="1" applyFill="1" applyBorder="1" applyAlignment="1">
      <alignment vertical="center"/>
    </xf>
    <xf numFmtId="2" fontId="56" fillId="2" borderId="1" xfId="0" applyNumberFormat="1" applyFont="1" applyFill="1" applyBorder="1" applyAlignment="1">
      <alignment horizontal="center" vertical="center" wrapText="1"/>
    </xf>
    <xf numFmtId="0" fontId="62" fillId="0" borderId="3" xfId="0" applyFont="1" applyBorder="1" applyAlignment="1">
      <alignment vertical="center"/>
    </xf>
    <xf numFmtId="2" fontId="58" fillId="2" borderId="20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56" fillId="2" borderId="9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1" fillId="2" borderId="5" xfId="0" applyFont="1" applyFill="1" applyBorder="1" applyAlignment="1">
      <alignment horizontal="center" vertical="center" wrapText="1"/>
    </xf>
    <xf numFmtId="0" fontId="56" fillId="2" borderId="7" xfId="0" applyFont="1" applyFill="1" applyBorder="1" applyAlignment="1">
      <alignment horizontal="center" vertical="center" wrapText="1"/>
    </xf>
    <xf numFmtId="0" fontId="56" fillId="2" borderId="8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vertical="center"/>
    </xf>
    <xf numFmtId="2" fontId="58" fillId="2" borderId="18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vertical="center"/>
    </xf>
    <xf numFmtId="0" fontId="56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58" fillId="3" borderId="16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vertical="center"/>
    </xf>
    <xf numFmtId="0" fontId="57" fillId="2" borderId="0" xfId="0" applyFont="1" applyFill="1" applyBorder="1" applyAlignment="1">
      <alignment vertical="center" wrapText="1"/>
    </xf>
    <xf numFmtId="0" fontId="57" fillId="2" borderId="0" xfId="0" applyFont="1" applyFill="1" applyAlignment="1">
      <alignment vertical="center" wrapText="1"/>
    </xf>
    <xf numFmtId="0" fontId="56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23" fillId="2" borderId="6" xfId="0" applyFont="1" applyFill="1" applyBorder="1" applyAlignment="1">
      <alignment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1" fillId="6" borderId="16" xfId="0" applyFont="1" applyFill="1" applyBorder="1" applyAlignment="1">
      <alignment horizontal="center" vertical="center" wrapText="1"/>
    </xf>
    <xf numFmtId="0" fontId="71" fillId="6" borderId="17" xfId="0" applyFont="1" applyFill="1" applyBorder="1" applyAlignment="1">
      <alignment vertical="center"/>
    </xf>
    <xf numFmtId="2" fontId="71" fillId="6" borderId="7" xfId="0" applyNumberFormat="1" applyFont="1" applyFill="1" applyBorder="1" applyAlignment="1">
      <alignment horizontal="center" vertical="center"/>
    </xf>
    <xf numFmtId="0" fontId="71" fillId="6" borderId="7" xfId="0" applyFont="1" applyFill="1" applyBorder="1" applyAlignment="1">
      <alignment horizontal="center" vertical="center"/>
    </xf>
    <xf numFmtId="0" fontId="64" fillId="2" borderId="9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2" fontId="46" fillId="2" borderId="5" xfId="0" applyNumberFormat="1" applyFont="1" applyFill="1" applyBorder="1" applyAlignment="1">
      <alignment horizontal="center" vertical="center" wrapText="1"/>
    </xf>
    <xf numFmtId="0" fontId="88" fillId="2" borderId="5" xfId="0" applyFont="1" applyFill="1" applyBorder="1" applyAlignment="1">
      <alignment horizontal="center" vertical="center" wrapText="1"/>
    </xf>
    <xf numFmtId="0" fontId="89" fillId="2" borderId="5" xfId="0" applyFont="1" applyFill="1" applyBorder="1" applyAlignment="1">
      <alignment horizontal="center" vertical="center" wrapText="1"/>
    </xf>
    <xf numFmtId="2" fontId="90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4"/>
  <sheetViews>
    <sheetView tabSelected="1" zoomScale="75" zoomScaleNormal="75" workbookViewId="0">
      <selection sqref="A1:H2"/>
    </sheetView>
  </sheetViews>
  <sheetFormatPr defaultRowHeight="42" customHeight="1" x14ac:dyDescent="0.3"/>
  <cols>
    <col min="1" max="1" width="16.5703125" style="206" customWidth="1"/>
    <col min="2" max="2" width="50.42578125" style="238" customWidth="1"/>
    <col min="3" max="3" width="18.28515625" style="239" customWidth="1"/>
    <col min="4" max="7" width="13.85546875" style="111" customWidth="1"/>
    <col min="8" max="8" width="15" style="239" customWidth="1"/>
    <col min="9" max="10" width="3.140625" style="210" customWidth="1"/>
    <col min="11" max="11" width="3.140625" style="211" customWidth="1"/>
    <col min="12" max="12" width="33.140625" style="210" customWidth="1"/>
    <col min="13" max="13" width="13.42578125" style="111" customWidth="1"/>
    <col min="14" max="17" width="9.140625" style="111" customWidth="1"/>
    <col min="18" max="18" width="15.42578125" style="239" customWidth="1"/>
    <col min="19" max="21" width="9.140625" style="19" customWidth="1"/>
    <col min="22" max="22" width="9.140625" style="19" hidden="1" customWidth="1"/>
    <col min="23" max="23" width="27.28515625" style="20" hidden="1" customWidth="1"/>
    <col min="24" max="24" width="39.140625" style="82" hidden="1" customWidth="1"/>
    <col min="25" max="25" width="16.42578125" style="83" hidden="1" customWidth="1"/>
    <col min="26" max="28" width="11.85546875" style="84" hidden="1" customWidth="1"/>
    <col min="29" max="29" width="14.7109375" style="84" hidden="1" customWidth="1"/>
    <col min="30" max="30" width="11.85546875" style="81" hidden="1" customWidth="1"/>
    <col min="31" max="33" width="5.140625" style="5" hidden="1" customWidth="1"/>
    <col min="34" max="34" width="38.7109375" style="16" hidden="1" customWidth="1"/>
    <col min="35" max="35" width="13.42578125" style="17" hidden="1" customWidth="1"/>
    <col min="36" max="39" width="9.140625" style="17" hidden="1" customWidth="1"/>
    <col min="40" max="40" width="15.42578125" style="18" hidden="1" customWidth="1"/>
    <col min="41" max="41" width="9.140625" style="5" hidden="1" customWidth="1"/>
    <col min="42" max="42" width="9.140625" style="15" hidden="1" customWidth="1"/>
    <col min="43" max="43" width="0" style="15" hidden="1" customWidth="1"/>
    <col min="44" max="16384" width="9.140625" style="15"/>
  </cols>
  <sheetData>
    <row r="1" spans="1:41" ht="195" customHeight="1" thickBot="1" x14ac:dyDescent="0.35">
      <c r="A1" s="367" t="s">
        <v>296</v>
      </c>
      <c r="B1" s="368"/>
      <c r="C1" s="368"/>
      <c r="D1" s="368"/>
      <c r="E1" s="368"/>
      <c r="F1" s="368"/>
      <c r="G1" s="368"/>
      <c r="H1" s="368"/>
      <c r="W1" s="369" t="s">
        <v>177</v>
      </c>
      <c r="X1" s="370"/>
      <c r="Y1" s="370"/>
      <c r="Z1" s="370"/>
      <c r="AA1" s="370"/>
      <c r="AB1" s="370"/>
      <c r="AC1" s="370"/>
      <c r="AD1" s="370"/>
    </row>
    <row r="2" spans="1:41" ht="117.75" customHeight="1" thickBot="1" x14ac:dyDescent="0.35">
      <c r="A2" s="341" t="s">
        <v>295</v>
      </c>
      <c r="B2" s="342"/>
      <c r="C2" s="342"/>
      <c r="D2" s="342"/>
      <c r="E2" s="342"/>
      <c r="F2" s="342"/>
      <c r="G2" s="342"/>
      <c r="H2" s="342"/>
      <c r="L2" s="343" t="s">
        <v>1</v>
      </c>
      <c r="M2" s="344"/>
      <c r="N2" s="344"/>
      <c r="O2" s="344"/>
      <c r="P2" s="344"/>
      <c r="Q2" s="344"/>
      <c r="R2" s="345"/>
      <c r="W2" s="346" t="s">
        <v>2</v>
      </c>
      <c r="X2" s="347"/>
      <c r="Y2" s="347"/>
      <c r="Z2" s="347"/>
      <c r="AA2" s="347"/>
      <c r="AB2" s="347"/>
      <c r="AC2" s="347"/>
      <c r="AD2" s="347"/>
      <c r="AH2" s="348" t="s">
        <v>1</v>
      </c>
      <c r="AI2" s="349"/>
      <c r="AJ2" s="349"/>
      <c r="AK2" s="349"/>
      <c r="AL2" s="349"/>
      <c r="AM2" s="349"/>
      <c r="AN2" s="350"/>
    </row>
    <row r="3" spans="1:41" ht="69" customHeight="1" thickBot="1" x14ac:dyDescent="0.5">
      <c r="A3" s="286" t="s">
        <v>3</v>
      </c>
      <c r="B3" s="351" t="s">
        <v>278</v>
      </c>
      <c r="C3" s="351"/>
      <c r="D3" s="351"/>
      <c r="E3" s="351"/>
      <c r="F3" s="351"/>
      <c r="G3" s="351"/>
      <c r="H3" s="351"/>
      <c r="L3" s="352"/>
      <c r="M3" s="353"/>
      <c r="N3" s="353"/>
      <c r="O3" s="353"/>
      <c r="P3" s="353"/>
      <c r="Q3" s="353"/>
      <c r="R3" s="354"/>
      <c r="W3" s="20" t="s">
        <v>3</v>
      </c>
      <c r="X3" s="355" t="s">
        <v>4</v>
      </c>
      <c r="Y3" s="356"/>
      <c r="Z3" s="356"/>
      <c r="AA3" s="356"/>
      <c r="AB3" s="356"/>
      <c r="AC3" s="356"/>
      <c r="AD3" s="356"/>
      <c r="AH3" s="357"/>
      <c r="AI3" s="358"/>
      <c r="AJ3" s="358"/>
      <c r="AK3" s="358"/>
      <c r="AL3" s="358"/>
      <c r="AM3" s="358"/>
      <c r="AN3" s="359"/>
    </row>
    <row r="4" spans="1:41" ht="42" customHeight="1" x14ac:dyDescent="0.3">
      <c r="A4" s="328" t="s">
        <v>5</v>
      </c>
      <c r="B4" s="328" t="s">
        <v>6</v>
      </c>
      <c r="C4" s="329" t="s">
        <v>7</v>
      </c>
      <c r="D4" s="328" t="s">
        <v>8</v>
      </c>
      <c r="E4" s="328"/>
      <c r="F4" s="328"/>
      <c r="G4" s="328" t="s">
        <v>9</v>
      </c>
      <c r="H4" s="329" t="s">
        <v>10</v>
      </c>
      <c r="K4" s="210"/>
      <c r="L4" s="311" t="s">
        <v>6</v>
      </c>
      <c r="M4" s="311" t="s">
        <v>7</v>
      </c>
      <c r="N4" s="311" t="s">
        <v>8</v>
      </c>
      <c r="O4" s="311"/>
      <c r="P4" s="311"/>
      <c r="Q4" s="311" t="s">
        <v>9</v>
      </c>
      <c r="R4" s="320" t="s">
        <v>10</v>
      </c>
      <c r="S4" s="22"/>
      <c r="T4" s="22"/>
      <c r="U4" s="22"/>
      <c r="V4" s="22"/>
      <c r="W4" s="322" t="s">
        <v>5</v>
      </c>
      <c r="X4" s="323" t="s">
        <v>6</v>
      </c>
      <c r="Y4" s="324" t="s">
        <v>7</v>
      </c>
      <c r="Z4" s="325" t="s">
        <v>8</v>
      </c>
      <c r="AA4" s="325"/>
      <c r="AB4" s="325"/>
      <c r="AC4" s="325" t="s">
        <v>9</v>
      </c>
      <c r="AD4" s="326" t="s">
        <v>10</v>
      </c>
      <c r="AE4" s="21"/>
      <c r="AF4" s="21"/>
      <c r="AG4" s="21"/>
      <c r="AH4" s="327" t="s">
        <v>6</v>
      </c>
      <c r="AI4" s="309" t="s">
        <v>7</v>
      </c>
      <c r="AJ4" s="309" t="s">
        <v>8</v>
      </c>
      <c r="AK4" s="309"/>
      <c r="AL4" s="309"/>
      <c r="AM4" s="309" t="s">
        <v>9</v>
      </c>
      <c r="AN4" s="313" t="s">
        <v>10</v>
      </c>
      <c r="AO4" s="21"/>
    </row>
    <row r="5" spans="1:41" ht="42" customHeight="1" x14ac:dyDescent="0.3">
      <c r="A5" s="328"/>
      <c r="B5" s="328"/>
      <c r="C5" s="329"/>
      <c r="D5" s="203" t="s">
        <v>11</v>
      </c>
      <c r="E5" s="203" t="s">
        <v>12</v>
      </c>
      <c r="F5" s="203" t="s">
        <v>13</v>
      </c>
      <c r="G5" s="328"/>
      <c r="H5" s="329"/>
      <c r="K5" s="210"/>
      <c r="L5" s="312"/>
      <c r="M5" s="312"/>
      <c r="N5" s="209" t="s">
        <v>11</v>
      </c>
      <c r="O5" s="209" t="s">
        <v>12</v>
      </c>
      <c r="P5" s="209" t="s">
        <v>13</v>
      </c>
      <c r="Q5" s="312"/>
      <c r="R5" s="321"/>
      <c r="S5" s="22"/>
      <c r="T5" s="22"/>
      <c r="U5" s="22"/>
      <c r="V5" s="22"/>
      <c r="W5" s="322"/>
      <c r="X5" s="323"/>
      <c r="Y5" s="324"/>
      <c r="Z5" s="24" t="s">
        <v>11</v>
      </c>
      <c r="AA5" s="24" t="s">
        <v>12</v>
      </c>
      <c r="AB5" s="24" t="s">
        <v>13</v>
      </c>
      <c r="AC5" s="325"/>
      <c r="AD5" s="326"/>
      <c r="AE5" s="21"/>
      <c r="AF5" s="21"/>
      <c r="AG5" s="21"/>
      <c r="AH5" s="324"/>
      <c r="AI5" s="310"/>
      <c r="AJ5" s="23" t="s">
        <v>11</v>
      </c>
      <c r="AK5" s="23" t="s">
        <v>12</v>
      </c>
      <c r="AL5" s="23" t="s">
        <v>13</v>
      </c>
      <c r="AM5" s="310"/>
      <c r="AN5" s="314"/>
      <c r="AO5" s="21"/>
    </row>
    <row r="6" spans="1:41" ht="50.25" customHeight="1" x14ac:dyDescent="0.3">
      <c r="A6" s="287" t="s">
        <v>286</v>
      </c>
      <c r="B6" s="214"/>
      <c r="C6" s="213"/>
      <c r="D6" s="215"/>
      <c r="E6" s="215"/>
      <c r="F6" s="215"/>
      <c r="G6" s="215"/>
      <c r="H6" s="213"/>
      <c r="L6" s="136"/>
      <c r="M6" s="209"/>
      <c r="N6" s="209"/>
      <c r="O6" s="209"/>
      <c r="P6" s="209"/>
      <c r="Q6" s="209"/>
      <c r="R6" s="152"/>
      <c r="W6" s="28" t="s">
        <v>14</v>
      </c>
      <c r="X6" s="25"/>
      <c r="Y6" s="10"/>
      <c r="Z6" s="24"/>
      <c r="AA6" s="24"/>
      <c r="AB6" s="24"/>
      <c r="AC6" s="24"/>
      <c r="AD6" s="9"/>
      <c r="AH6" s="26"/>
      <c r="AI6" s="23"/>
      <c r="AJ6" s="23"/>
      <c r="AK6" s="23"/>
      <c r="AL6" s="23"/>
      <c r="AM6" s="23"/>
      <c r="AN6" s="27"/>
    </row>
    <row r="7" spans="1:41" ht="42" customHeight="1" x14ac:dyDescent="0.3">
      <c r="A7" s="336" t="s">
        <v>15</v>
      </c>
      <c r="B7" s="156" t="s">
        <v>16</v>
      </c>
      <c r="C7" s="204">
        <v>180</v>
      </c>
      <c r="D7" s="137">
        <f t="shared" ref="D7:F9" si="0">(N7)/M7*C7</f>
        <v>7.7039999999999997</v>
      </c>
      <c r="E7" s="137">
        <f t="shared" si="0"/>
        <v>12.708</v>
      </c>
      <c r="F7" s="137">
        <f t="shared" si="0"/>
        <v>28.367999999999999</v>
      </c>
      <c r="G7" s="137">
        <f>Q7/M7*C7</f>
        <v>258.66000000000003</v>
      </c>
      <c r="H7" s="204">
        <v>253</v>
      </c>
      <c r="L7" s="136" t="s">
        <v>16</v>
      </c>
      <c r="M7" s="209">
        <v>1000</v>
      </c>
      <c r="N7" s="209">
        <v>42.8</v>
      </c>
      <c r="O7" s="209">
        <v>70.599999999999994</v>
      </c>
      <c r="P7" s="209">
        <v>157.6</v>
      </c>
      <c r="Q7" s="209">
        <v>1437</v>
      </c>
      <c r="R7" s="152">
        <v>253</v>
      </c>
      <c r="W7" s="302" t="s">
        <v>15</v>
      </c>
      <c r="X7" s="25" t="s">
        <v>16</v>
      </c>
      <c r="Y7" s="10">
        <v>180</v>
      </c>
      <c r="Z7" s="24">
        <f>AJ7/AI7*Y7</f>
        <v>7.7039999999999997</v>
      </c>
      <c r="AA7" s="24">
        <f>AK7/AI7*Y7</f>
        <v>12.707999999999998</v>
      </c>
      <c r="AB7" s="24">
        <f>AL7/AI7*Y7</f>
        <v>28.367999999999999</v>
      </c>
      <c r="AC7" s="24">
        <f>AM7/AI7*Y7</f>
        <v>258.66000000000003</v>
      </c>
      <c r="AD7" s="9">
        <v>253</v>
      </c>
      <c r="AH7" s="26" t="s">
        <v>16</v>
      </c>
      <c r="AI7" s="23">
        <v>1000</v>
      </c>
      <c r="AJ7" s="23">
        <v>42.8</v>
      </c>
      <c r="AK7" s="23">
        <v>70.599999999999994</v>
      </c>
      <c r="AL7" s="23">
        <v>157.6</v>
      </c>
      <c r="AM7" s="23">
        <v>1437</v>
      </c>
      <c r="AN7" s="27">
        <v>253</v>
      </c>
    </row>
    <row r="8" spans="1:41" ht="42" customHeight="1" x14ac:dyDescent="0.3">
      <c r="A8" s="336"/>
      <c r="B8" s="156" t="s">
        <v>17</v>
      </c>
      <c r="C8" s="204">
        <v>180</v>
      </c>
      <c r="D8" s="137">
        <f t="shared" si="0"/>
        <v>3.24</v>
      </c>
      <c r="E8" s="137">
        <f t="shared" si="0"/>
        <v>2.97</v>
      </c>
      <c r="F8" s="137">
        <f t="shared" si="0"/>
        <v>22.500000000000004</v>
      </c>
      <c r="G8" s="137">
        <f>Q8/M8*C8</f>
        <v>129.6</v>
      </c>
      <c r="H8" s="204">
        <v>508</v>
      </c>
      <c r="L8" s="136" t="s">
        <v>18</v>
      </c>
      <c r="M8" s="209">
        <v>200</v>
      </c>
      <c r="N8" s="209">
        <v>3.6</v>
      </c>
      <c r="O8" s="209">
        <v>3.3</v>
      </c>
      <c r="P8" s="209">
        <v>25</v>
      </c>
      <c r="Q8" s="209">
        <v>144</v>
      </c>
      <c r="R8" s="152">
        <v>508</v>
      </c>
      <c r="W8" s="302"/>
      <c r="X8" s="25" t="s">
        <v>18</v>
      </c>
      <c r="Y8" s="10">
        <v>180</v>
      </c>
      <c r="Z8" s="24">
        <f>AJ8/AI8*Y8</f>
        <v>3.24</v>
      </c>
      <c r="AA8" s="24">
        <f>AK8/AI8*Y8</f>
        <v>2.97</v>
      </c>
      <c r="AB8" s="24">
        <f>AL8/AI8*Y8</f>
        <v>22.5</v>
      </c>
      <c r="AC8" s="24">
        <f>AM8/AI8*Y8</f>
        <v>129.6</v>
      </c>
      <c r="AD8" s="9">
        <v>508</v>
      </c>
      <c r="AH8" s="26" t="s">
        <v>18</v>
      </c>
      <c r="AI8" s="23">
        <v>200</v>
      </c>
      <c r="AJ8" s="23">
        <v>3.6</v>
      </c>
      <c r="AK8" s="23">
        <v>3.3</v>
      </c>
      <c r="AL8" s="23">
        <v>25</v>
      </c>
      <c r="AM8" s="23">
        <v>144</v>
      </c>
      <c r="AN8" s="27">
        <v>508</v>
      </c>
    </row>
    <row r="9" spans="1:41" ht="42" customHeight="1" x14ac:dyDescent="0.3">
      <c r="A9" s="336"/>
      <c r="B9" s="156" t="s">
        <v>197</v>
      </c>
      <c r="C9" s="204">
        <v>50</v>
      </c>
      <c r="D9" s="137">
        <f t="shared" si="0"/>
        <v>2</v>
      </c>
      <c r="E9" s="137">
        <f t="shared" si="0"/>
        <v>20.833333333333336</v>
      </c>
      <c r="F9" s="137">
        <f>P9/M9*C9</f>
        <v>12.5</v>
      </c>
      <c r="G9" s="137">
        <f>Q9/M9*C9</f>
        <v>245.00000000000003</v>
      </c>
      <c r="H9" s="204">
        <v>99</v>
      </c>
      <c r="L9" s="136" t="s">
        <v>108</v>
      </c>
      <c r="M9" s="209">
        <v>30</v>
      </c>
      <c r="N9" s="209">
        <v>1.2</v>
      </c>
      <c r="O9" s="209">
        <v>12.5</v>
      </c>
      <c r="P9" s="209">
        <v>7.5</v>
      </c>
      <c r="Q9" s="209">
        <v>147</v>
      </c>
      <c r="R9" s="152">
        <v>99</v>
      </c>
      <c r="W9" s="302"/>
      <c r="X9" s="25" t="s">
        <v>19</v>
      </c>
      <c r="Y9" s="10">
        <v>30</v>
      </c>
      <c r="Z9" s="24">
        <f>(AJ9)/AI9*Y9</f>
        <v>2.25</v>
      </c>
      <c r="AA9" s="24">
        <f>(AK9)/AJ9*Z9</f>
        <v>0.87</v>
      </c>
      <c r="AB9" s="24">
        <f>(AL9)/AK9*AA9</f>
        <v>15.420000000000002</v>
      </c>
      <c r="AC9" s="24">
        <f>AM9/AI9*Y9</f>
        <v>78.600000000000009</v>
      </c>
      <c r="AD9" s="9">
        <v>117</v>
      </c>
      <c r="AG9" s="15"/>
      <c r="AH9" s="25" t="s">
        <v>19</v>
      </c>
      <c r="AI9" s="23">
        <v>100</v>
      </c>
      <c r="AJ9" s="23">
        <v>7.5</v>
      </c>
      <c r="AK9" s="23">
        <v>2.9</v>
      </c>
      <c r="AL9" s="23">
        <v>51.4</v>
      </c>
      <c r="AM9" s="23">
        <v>262</v>
      </c>
      <c r="AN9" s="27">
        <v>117</v>
      </c>
    </row>
    <row r="10" spans="1:41" s="114" customFormat="1" ht="51.75" customHeight="1" x14ac:dyDescent="0.3">
      <c r="A10" s="336"/>
      <c r="B10" s="216" t="s">
        <v>279</v>
      </c>
      <c r="C10" s="204">
        <v>100</v>
      </c>
      <c r="D10" s="217">
        <f>(N10)/M10*C10</f>
        <v>0.4</v>
      </c>
      <c r="E10" s="217">
        <f>(O10)/N10*D10</f>
        <v>0.4</v>
      </c>
      <c r="F10" s="217">
        <f>(P10)/O10*E10</f>
        <v>9.8000000000000007</v>
      </c>
      <c r="G10" s="217">
        <f>Q10/M10*C10</f>
        <v>47</v>
      </c>
      <c r="H10" s="204">
        <v>118</v>
      </c>
      <c r="I10" s="240"/>
      <c r="J10" s="240"/>
      <c r="K10" s="241"/>
      <c r="L10" s="154" t="s">
        <v>20</v>
      </c>
      <c r="M10" s="152">
        <v>100</v>
      </c>
      <c r="N10" s="152">
        <v>0.4</v>
      </c>
      <c r="O10" s="152">
        <v>0.4</v>
      </c>
      <c r="P10" s="152">
        <v>9.8000000000000007</v>
      </c>
      <c r="Q10" s="152">
        <v>47</v>
      </c>
      <c r="R10" s="152">
        <v>118</v>
      </c>
      <c r="S10" s="116"/>
      <c r="T10" s="116"/>
      <c r="U10" s="116"/>
      <c r="V10" s="116"/>
      <c r="W10" s="315"/>
      <c r="X10" s="117" t="s">
        <v>20</v>
      </c>
      <c r="Y10" s="103">
        <v>110</v>
      </c>
      <c r="Z10" s="118">
        <f>AJ10/AI10*Y10</f>
        <v>0.44</v>
      </c>
      <c r="AA10" s="118">
        <f>AK10/AI10*Y10</f>
        <v>0.44</v>
      </c>
      <c r="AB10" s="118">
        <f>AL10/AI10*Y10</f>
        <v>10.780000000000001</v>
      </c>
      <c r="AC10" s="118">
        <f>AM10/AI10*Y10</f>
        <v>51.699999999999996</v>
      </c>
      <c r="AD10" s="103">
        <v>118</v>
      </c>
      <c r="AE10" s="113"/>
      <c r="AF10" s="113"/>
      <c r="AG10" s="113"/>
      <c r="AH10" s="115" t="s">
        <v>20</v>
      </c>
      <c r="AI10" s="102">
        <v>100</v>
      </c>
      <c r="AJ10" s="102">
        <v>0.4</v>
      </c>
      <c r="AK10" s="102">
        <v>0.4</v>
      </c>
      <c r="AL10" s="102">
        <v>9.8000000000000007</v>
      </c>
      <c r="AM10" s="102">
        <v>47</v>
      </c>
      <c r="AN10" s="102">
        <v>118</v>
      </c>
      <c r="AO10" s="113"/>
    </row>
    <row r="11" spans="1:41" ht="42" customHeight="1" x14ac:dyDescent="0.3">
      <c r="A11" s="336"/>
      <c r="B11" s="156"/>
      <c r="C11" s="204"/>
      <c r="D11" s="137"/>
      <c r="E11" s="137"/>
      <c r="F11" s="137"/>
      <c r="G11" s="137"/>
      <c r="H11" s="204"/>
      <c r="L11" s="136"/>
      <c r="M11" s="209"/>
      <c r="N11" s="209"/>
      <c r="O11" s="209"/>
      <c r="P11" s="209"/>
      <c r="Q11" s="209"/>
      <c r="R11" s="152"/>
      <c r="W11" s="315"/>
      <c r="X11" s="25"/>
      <c r="Y11" s="10"/>
      <c r="Z11" s="24"/>
      <c r="AA11" s="24"/>
      <c r="AB11" s="24"/>
      <c r="AC11" s="24"/>
      <c r="AD11" s="9"/>
      <c r="AH11" s="26"/>
      <c r="AI11" s="23"/>
      <c r="AJ11" s="23"/>
      <c r="AK11" s="23"/>
      <c r="AL11" s="23"/>
      <c r="AM11" s="23"/>
      <c r="AN11" s="27"/>
    </row>
    <row r="12" spans="1:41" ht="42" customHeight="1" x14ac:dyDescent="0.3">
      <c r="A12" s="339" t="s">
        <v>21</v>
      </c>
      <c r="B12" s="340"/>
      <c r="C12" s="204">
        <f>C7+C8+C9</f>
        <v>410</v>
      </c>
      <c r="D12" s="204">
        <f>D7+D8+D9</f>
        <v>12.943999999999999</v>
      </c>
      <c r="E12" s="204">
        <f>E7+E8+E9</f>
        <v>36.51133333333334</v>
      </c>
      <c r="F12" s="204">
        <f>F7+F8+F9</f>
        <v>63.368000000000002</v>
      </c>
      <c r="G12" s="204">
        <f>G7+G8+G9</f>
        <v>633.26</v>
      </c>
      <c r="H12" s="204"/>
      <c r="L12" s="136"/>
      <c r="M12" s="209"/>
      <c r="N12" s="209"/>
      <c r="O12" s="209"/>
      <c r="P12" s="209"/>
      <c r="Q12" s="209"/>
      <c r="R12" s="209"/>
      <c r="W12" s="28" t="s">
        <v>21</v>
      </c>
      <c r="X12" s="25"/>
      <c r="Y12" s="10">
        <f t="shared" ref="Y12:AC13" si="1">SUM(Y7:Y11)</f>
        <v>500</v>
      </c>
      <c r="Z12" s="24">
        <f t="shared" si="1"/>
        <v>13.633999999999999</v>
      </c>
      <c r="AA12" s="24">
        <f t="shared" si="1"/>
        <v>16.988</v>
      </c>
      <c r="AB12" s="24">
        <f t="shared" si="1"/>
        <v>77.067999999999998</v>
      </c>
      <c r="AC12" s="24">
        <f t="shared" si="1"/>
        <v>518.56000000000006</v>
      </c>
      <c r="AD12" s="10"/>
      <c r="AH12" s="26"/>
      <c r="AI12" s="23"/>
      <c r="AJ12" s="23"/>
      <c r="AK12" s="23"/>
      <c r="AL12" s="23"/>
      <c r="AM12" s="23"/>
      <c r="AN12" s="23"/>
    </row>
    <row r="13" spans="1:41" ht="42" customHeight="1" x14ac:dyDescent="0.3">
      <c r="A13" s="339" t="s">
        <v>297</v>
      </c>
      <c r="B13" s="340"/>
      <c r="C13" s="293">
        <f>C10</f>
        <v>100</v>
      </c>
      <c r="D13" s="293">
        <f t="shared" ref="D13:G13" si="2">D10</f>
        <v>0.4</v>
      </c>
      <c r="E13" s="293">
        <f t="shared" si="2"/>
        <v>0.4</v>
      </c>
      <c r="F13" s="293">
        <f t="shared" si="2"/>
        <v>9.8000000000000007</v>
      </c>
      <c r="G13" s="293">
        <f t="shared" si="2"/>
        <v>47</v>
      </c>
      <c r="H13" s="293"/>
      <c r="L13" s="136"/>
      <c r="M13" s="290"/>
      <c r="N13" s="290"/>
      <c r="O13" s="290"/>
      <c r="P13" s="290"/>
      <c r="Q13" s="290"/>
      <c r="R13" s="290"/>
      <c r="W13" s="28" t="s">
        <v>21</v>
      </c>
      <c r="X13" s="25"/>
      <c r="Y13" s="291">
        <f t="shared" si="1"/>
        <v>820</v>
      </c>
      <c r="Z13" s="292">
        <f t="shared" si="1"/>
        <v>19.564</v>
      </c>
      <c r="AA13" s="292">
        <f t="shared" si="1"/>
        <v>21.268000000000001</v>
      </c>
      <c r="AB13" s="292">
        <f t="shared" si="1"/>
        <v>125.768</v>
      </c>
      <c r="AC13" s="292">
        <f t="shared" si="1"/>
        <v>778.46</v>
      </c>
      <c r="AD13" s="291"/>
      <c r="AH13" s="26"/>
      <c r="AI13" s="289"/>
      <c r="AJ13" s="289"/>
      <c r="AK13" s="289"/>
      <c r="AL13" s="289"/>
      <c r="AM13" s="289"/>
      <c r="AN13" s="289"/>
    </row>
    <row r="14" spans="1:41" ht="42" customHeight="1" x14ac:dyDescent="0.3">
      <c r="A14" s="362" t="s">
        <v>22</v>
      </c>
      <c r="B14" s="218"/>
      <c r="C14" s="219"/>
      <c r="D14" s="220"/>
      <c r="E14" s="220"/>
      <c r="F14" s="220"/>
      <c r="G14" s="220"/>
      <c r="H14" s="219"/>
      <c r="L14" s="242"/>
      <c r="M14" s="243"/>
      <c r="N14" s="243"/>
      <c r="O14" s="243"/>
      <c r="P14" s="243"/>
      <c r="Q14" s="243"/>
      <c r="R14" s="244"/>
      <c r="W14" s="305" t="s">
        <v>22</v>
      </c>
      <c r="X14" s="29"/>
      <c r="Y14" s="30"/>
      <c r="Z14" s="31"/>
      <c r="AA14" s="31"/>
      <c r="AB14" s="31"/>
      <c r="AC14" s="31"/>
      <c r="AD14" s="32"/>
      <c r="AH14" s="33"/>
      <c r="AI14" s="34"/>
      <c r="AJ14" s="34"/>
      <c r="AK14" s="34"/>
      <c r="AL14" s="34"/>
      <c r="AM14" s="34"/>
      <c r="AN14" s="35"/>
    </row>
    <row r="15" spans="1:41" ht="42" customHeight="1" x14ac:dyDescent="0.3">
      <c r="A15" s="363"/>
      <c r="B15" s="156" t="s">
        <v>23</v>
      </c>
      <c r="C15" s="204">
        <v>180</v>
      </c>
      <c r="D15" s="137">
        <f t="shared" ref="D15:F16" si="3">(N15)/M15*C15</f>
        <v>1.3140000000000001</v>
      </c>
      <c r="E15" s="137">
        <f t="shared" si="3"/>
        <v>3.6</v>
      </c>
      <c r="F15" s="137">
        <f t="shared" si="3"/>
        <v>7.6680000000000001</v>
      </c>
      <c r="G15" s="137">
        <f>Q15/M15*C15</f>
        <v>68.400000000000006</v>
      </c>
      <c r="H15" s="204">
        <v>133</v>
      </c>
      <c r="L15" s="136" t="s">
        <v>246</v>
      </c>
      <c r="M15" s="209">
        <v>1000</v>
      </c>
      <c r="N15" s="209">
        <v>7.3</v>
      </c>
      <c r="O15" s="209">
        <v>20</v>
      </c>
      <c r="P15" s="209">
        <v>42.6</v>
      </c>
      <c r="Q15" s="209">
        <v>380</v>
      </c>
      <c r="R15" s="152">
        <v>133</v>
      </c>
      <c r="W15" s="306"/>
      <c r="X15" s="25" t="s">
        <v>23</v>
      </c>
      <c r="Y15" s="10">
        <v>190</v>
      </c>
      <c r="Z15" s="24">
        <f t="shared" ref="Z15:Z22" si="4">AJ15/AI15*Y15</f>
        <v>1.387</v>
      </c>
      <c r="AA15" s="24">
        <f t="shared" ref="AA15:AA22" si="5">AK15/AI15*Y15</f>
        <v>3.8000000000000003</v>
      </c>
      <c r="AB15" s="24">
        <f t="shared" ref="AB15:AB22" si="6">AL15/AI15*Y15</f>
        <v>8.0939999999999994</v>
      </c>
      <c r="AC15" s="24">
        <f t="shared" ref="AC15:AC22" si="7">AM15/AI15*Y15</f>
        <v>72.2</v>
      </c>
      <c r="AD15" s="9">
        <v>133</v>
      </c>
      <c r="AH15" s="26" t="s">
        <v>24</v>
      </c>
      <c r="AI15" s="23">
        <v>1000</v>
      </c>
      <c r="AJ15" s="23">
        <v>7.3</v>
      </c>
      <c r="AK15" s="23">
        <v>20</v>
      </c>
      <c r="AL15" s="23">
        <v>42.6</v>
      </c>
      <c r="AM15" s="23">
        <v>380</v>
      </c>
      <c r="AN15" s="27">
        <v>133</v>
      </c>
    </row>
    <row r="16" spans="1:41" ht="42" customHeight="1" x14ac:dyDescent="0.3">
      <c r="A16" s="363"/>
      <c r="B16" s="156" t="s">
        <v>198</v>
      </c>
      <c r="C16" s="204">
        <v>10</v>
      </c>
      <c r="D16" s="137">
        <f t="shared" si="3"/>
        <v>0.26</v>
      </c>
      <c r="E16" s="137">
        <f t="shared" si="3"/>
        <v>1.5</v>
      </c>
      <c r="F16" s="137">
        <f t="shared" si="3"/>
        <v>0.36</v>
      </c>
      <c r="G16" s="137">
        <f>Q16/M16*C16</f>
        <v>16.200000000000003</v>
      </c>
      <c r="H16" s="204">
        <v>488</v>
      </c>
      <c r="L16" s="245" t="s">
        <v>199</v>
      </c>
      <c r="M16" s="209">
        <v>1000</v>
      </c>
      <c r="N16" s="209">
        <v>26</v>
      </c>
      <c r="O16" s="209">
        <v>150</v>
      </c>
      <c r="P16" s="209">
        <v>36</v>
      </c>
      <c r="Q16" s="209">
        <v>1620</v>
      </c>
      <c r="R16" s="152"/>
      <c r="W16" s="306"/>
      <c r="X16" s="25" t="s">
        <v>25</v>
      </c>
      <c r="Y16" s="10">
        <v>10</v>
      </c>
      <c r="Z16" s="24"/>
      <c r="AA16" s="24"/>
      <c r="AB16" s="24"/>
      <c r="AC16" s="24"/>
      <c r="AD16" s="9"/>
      <c r="AH16" s="36" t="s">
        <v>25</v>
      </c>
      <c r="AI16" s="23"/>
      <c r="AJ16" s="23"/>
      <c r="AK16" s="23"/>
      <c r="AL16" s="23"/>
      <c r="AM16" s="23"/>
      <c r="AN16" s="27"/>
    </row>
    <row r="17" spans="1:40" ht="42" customHeight="1" x14ac:dyDescent="0.3">
      <c r="A17" s="363"/>
      <c r="B17" s="156" t="s">
        <v>26</v>
      </c>
      <c r="C17" s="204">
        <v>70</v>
      </c>
      <c r="D17" s="137">
        <f t="shared" ref="D17:F22" si="8">(N17)/M17*C17</f>
        <v>12.46</v>
      </c>
      <c r="E17" s="137">
        <f t="shared" si="8"/>
        <v>12.25</v>
      </c>
      <c r="F17" s="137">
        <f t="shared" si="8"/>
        <v>10.01</v>
      </c>
      <c r="G17" s="137">
        <f t="shared" ref="G17:G22" si="9">Q17/M17*C17</f>
        <v>200.2</v>
      </c>
      <c r="H17" s="204">
        <v>386</v>
      </c>
      <c r="L17" s="245" t="s">
        <v>247</v>
      </c>
      <c r="M17" s="209">
        <v>100</v>
      </c>
      <c r="N17" s="209">
        <v>17.8</v>
      </c>
      <c r="O17" s="209">
        <v>17.5</v>
      </c>
      <c r="P17" s="209">
        <v>14.3</v>
      </c>
      <c r="Q17" s="209">
        <v>286</v>
      </c>
      <c r="R17" s="152">
        <v>386</v>
      </c>
      <c r="W17" s="306"/>
      <c r="X17" s="25" t="s">
        <v>26</v>
      </c>
      <c r="Y17" s="10">
        <v>60</v>
      </c>
      <c r="Z17" s="24">
        <f t="shared" si="4"/>
        <v>10.680000000000001</v>
      </c>
      <c r="AA17" s="24">
        <f t="shared" si="5"/>
        <v>10.5</v>
      </c>
      <c r="AB17" s="24">
        <f t="shared" si="6"/>
        <v>8.5800000000000018</v>
      </c>
      <c r="AC17" s="24">
        <f t="shared" si="7"/>
        <v>171.6</v>
      </c>
      <c r="AD17" s="9">
        <v>386</v>
      </c>
      <c r="AH17" s="36" t="s">
        <v>27</v>
      </c>
      <c r="AI17" s="23">
        <v>100</v>
      </c>
      <c r="AJ17" s="23">
        <v>17.8</v>
      </c>
      <c r="AK17" s="23">
        <v>17.5</v>
      </c>
      <c r="AL17" s="23">
        <v>14.3</v>
      </c>
      <c r="AM17" s="23">
        <v>286</v>
      </c>
      <c r="AN17" s="27">
        <v>386</v>
      </c>
    </row>
    <row r="18" spans="1:40" ht="42" customHeight="1" x14ac:dyDescent="0.3">
      <c r="A18" s="363"/>
      <c r="B18" s="156" t="s">
        <v>28</v>
      </c>
      <c r="C18" s="204">
        <v>130</v>
      </c>
      <c r="D18" s="137">
        <f t="shared" si="8"/>
        <v>3.9780000000000002</v>
      </c>
      <c r="E18" s="137">
        <f t="shared" si="8"/>
        <v>5.8369999999999997</v>
      </c>
      <c r="F18" s="137">
        <f t="shared" si="8"/>
        <v>27.274000000000001</v>
      </c>
      <c r="G18" s="137">
        <f t="shared" si="9"/>
        <v>181.35</v>
      </c>
      <c r="H18" s="204">
        <v>248</v>
      </c>
      <c r="L18" s="245" t="s">
        <v>248</v>
      </c>
      <c r="M18" s="209">
        <v>1000</v>
      </c>
      <c r="N18" s="209">
        <v>30.6</v>
      </c>
      <c r="O18" s="209">
        <v>44.9</v>
      </c>
      <c r="P18" s="209">
        <v>209.8</v>
      </c>
      <c r="Q18" s="209">
        <v>1395</v>
      </c>
      <c r="R18" s="152">
        <v>248</v>
      </c>
      <c r="W18" s="318"/>
      <c r="X18" s="25" t="s">
        <v>28</v>
      </c>
      <c r="Y18" s="10">
        <v>120</v>
      </c>
      <c r="Z18" s="24">
        <f t="shared" si="4"/>
        <v>3.6720000000000002</v>
      </c>
      <c r="AA18" s="24">
        <f t="shared" si="5"/>
        <v>5.3879999999999999</v>
      </c>
      <c r="AB18" s="24">
        <f t="shared" si="6"/>
        <v>25.176000000000002</v>
      </c>
      <c r="AC18" s="24">
        <f t="shared" si="7"/>
        <v>167.4</v>
      </c>
      <c r="AD18" s="9">
        <v>248</v>
      </c>
      <c r="AH18" s="36" t="s">
        <v>29</v>
      </c>
      <c r="AI18" s="23">
        <v>1000</v>
      </c>
      <c r="AJ18" s="23">
        <v>30.6</v>
      </c>
      <c r="AK18" s="23">
        <v>44.9</v>
      </c>
      <c r="AL18" s="23">
        <v>209.8</v>
      </c>
      <c r="AM18" s="23">
        <v>1395</v>
      </c>
      <c r="AN18" s="27">
        <v>248</v>
      </c>
    </row>
    <row r="19" spans="1:40" ht="42" customHeight="1" x14ac:dyDescent="0.3">
      <c r="A19" s="363"/>
      <c r="B19" s="156" t="s">
        <v>30</v>
      </c>
      <c r="C19" s="204">
        <v>25</v>
      </c>
      <c r="D19" s="137">
        <f t="shared" si="8"/>
        <v>0.86</v>
      </c>
      <c r="E19" s="137">
        <f t="shared" si="8"/>
        <v>5.3125</v>
      </c>
      <c r="F19" s="137">
        <f t="shared" si="8"/>
        <v>1.5824999999999998</v>
      </c>
      <c r="G19" s="137">
        <f t="shared" si="9"/>
        <v>57.574999999999996</v>
      </c>
      <c r="H19" s="204">
        <v>453</v>
      </c>
      <c r="L19" s="245" t="s">
        <v>249</v>
      </c>
      <c r="M19" s="209">
        <v>1000</v>
      </c>
      <c r="N19" s="209">
        <v>34.4</v>
      </c>
      <c r="O19" s="209">
        <v>212.5</v>
      </c>
      <c r="P19" s="209">
        <v>63.3</v>
      </c>
      <c r="Q19" s="209">
        <v>2303</v>
      </c>
      <c r="R19" s="152">
        <v>453</v>
      </c>
      <c r="W19" s="318"/>
      <c r="X19" s="25" t="s">
        <v>30</v>
      </c>
      <c r="Y19" s="10">
        <v>30</v>
      </c>
      <c r="Z19" s="24">
        <f t="shared" si="4"/>
        <v>1.032</v>
      </c>
      <c r="AA19" s="24">
        <f t="shared" si="5"/>
        <v>6.375</v>
      </c>
      <c r="AB19" s="24">
        <f t="shared" si="6"/>
        <v>1.8989999999999998</v>
      </c>
      <c r="AC19" s="24">
        <f t="shared" si="7"/>
        <v>69.09</v>
      </c>
      <c r="AD19" s="9">
        <v>453</v>
      </c>
      <c r="AH19" s="36" t="s">
        <v>31</v>
      </c>
      <c r="AI19" s="23">
        <v>1000</v>
      </c>
      <c r="AJ19" s="23">
        <v>34.4</v>
      </c>
      <c r="AK19" s="23">
        <v>212.5</v>
      </c>
      <c r="AL19" s="23">
        <v>63.3</v>
      </c>
      <c r="AM19" s="23">
        <v>2303</v>
      </c>
      <c r="AN19" s="27">
        <v>453</v>
      </c>
    </row>
    <row r="20" spans="1:40" ht="42" customHeight="1" x14ac:dyDescent="0.3">
      <c r="A20" s="363"/>
      <c r="B20" s="156" t="s">
        <v>32</v>
      </c>
      <c r="C20" s="204">
        <v>180</v>
      </c>
      <c r="D20" s="137">
        <f t="shared" si="8"/>
        <v>0.45</v>
      </c>
      <c r="E20" s="137">
        <f t="shared" si="8"/>
        <v>0</v>
      </c>
      <c r="F20" s="137">
        <f>P20/M20*C20</f>
        <v>24.3</v>
      </c>
      <c r="G20" s="137">
        <f t="shared" si="9"/>
        <v>99.000000000000014</v>
      </c>
      <c r="H20" s="204">
        <v>527</v>
      </c>
      <c r="L20" s="136" t="s">
        <v>32</v>
      </c>
      <c r="M20" s="209">
        <v>200</v>
      </c>
      <c r="N20" s="209">
        <v>0.5</v>
      </c>
      <c r="O20" s="209">
        <v>0</v>
      </c>
      <c r="P20" s="209">
        <v>27</v>
      </c>
      <c r="Q20" s="209">
        <v>110</v>
      </c>
      <c r="R20" s="152">
        <v>527</v>
      </c>
      <c r="W20" s="318"/>
      <c r="X20" s="25" t="s">
        <v>32</v>
      </c>
      <c r="Y20" s="10">
        <v>150</v>
      </c>
      <c r="Z20" s="24">
        <f t="shared" si="4"/>
        <v>0.375</v>
      </c>
      <c r="AA20" s="24">
        <f t="shared" si="5"/>
        <v>0</v>
      </c>
      <c r="AB20" s="24">
        <f t="shared" si="6"/>
        <v>20.25</v>
      </c>
      <c r="AC20" s="24">
        <f t="shared" si="7"/>
        <v>82.5</v>
      </c>
      <c r="AD20" s="9">
        <v>527</v>
      </c>
      <c r="AH20" s="26" t="s">
        <v>32</v>
      </c>
      <c r="AI20" s="23">
        <v>200</v>
      </c>
      <c r="AJ20" s="23">
        <v>0.5</v>
      </c>
      <c r="AK20" s="23">
        <v>0</v>
      </c>
      <c r="AL20" s="23">
        <v>27</v>
      </c>
      <c r="AM20" s="23">
        <v>110</v>
      </c>
      <c r="AN20" s="27">
        <v>527</v>
      </c>
    </row>
    <row r="21" spans="1:40" ht="42" customHeight="1" x14ac:dyDescent="0.3">
      <c r="A21" s="363"/>
      <c r="B21" s="156" t="s">
        <v>181</v>
      </c>
      <c r="C21" s="204">
        <v>25</v>
      </c>
      <c r="D21" s="137">
        <f t="shared" si="8"/>
        <v>1.9</v>
      </c>
      <c r="E21" s="137">
        <f t="shared" si="8"/>
        <v>0.2</v>
      </c>
      <c r="F21" s="137">
        <f t="shared" si="8"/>
        <v>12.3</v>
      </c>
      <c r="G21" s="137">
        <f t="shared" si="9"/>
        <v>58.75</v>
      </c>
      <c r="H21" s="204">
        <v>114</v>
      </c>
      <c r="L21" s="136" t="s">
        <v>33</v>
      </c>
      <c r="M21" s="209">
        <v>100</v>
      </c>
      <c r="N21" s="209">
        <v>7.6</v>
      </c>
      <c r="O21" s="209">
        <v>0.8</v>
      </c>
      <c r="P21" s="209">
        <v>49.2</v>
      </c>
      <c r="Q21" s="209">
        <v>235</v>
      </c>
      <c r="R21" s="152">
        <v>114</v>
      </c>
      <c r="W21" s="360"/>
      <c r="X21" s="25" t="s">
        <v>33</v>
      </c>
      <c r="Y21" s="10">
        <v>60</v>
      </c>
      <c r="Z21" s="24">
        <f t="shared" si="4"/>
        <v>4.5599999999999996</v>
      </c>
      <c r="AA21" s="24">
        <f t="shared" si="5"/>
        <v>0.48</v>
      </c>
      <c r="AB21" s="24">
        <f t="shared" si="6"/>
        <v>29.520000000000003</v>
      </c>
      <c r="AC21" s="24">
        <f t="shared" si="7"/>
        <v>141</v>
      </c>
      <c r="AD21" s="9">
        <v>114</v>
      </c>
      <c r="AH21" s="26" t="s">
        <v>33</v>
      </c>
      <c r="AI21" s="23">
        <v>100</v>
      </c>
      <c r="AJ21" s="23">
        <v>7.6</v>
      </c>
      <c r="AK21" s="23">
        <v>0.8</v>
      </c>
      <c r="AL21" s="23">
        <v>49.2</v>
      </c>
      <c r="AM21" s="23">
        <v>235</v>
      </c>
      <c r="AN21" s="27">
        <v>114</v>
      </c>
    </row>
    <row r="22" spans="1:40" ht="42" customHeight="1" x14ac:dyDescent="0.3">
      <c r="A22" s="365"/>
      <c r="B22" s="156" t="s">
        <v>217</v>
      </c>
      <c r="C22" s="204">
        <v>25</v>
      </c>
      <c r="D22" s="137">
        <f t="shared" si="8"/>
        <v>1.6500000000000001</v>
      </c>
      <c r="E22" s="137">
        <f t="shared" si="8"/>
        <v>0.30000000000000004</v>
      </c>
      <c r="F22" s="137">
        <f t="shared" si="8"/>
        <v>8.3500000000000014</v>
      </c>
      <c r="G22" s="137">
        <f t="shared" si="9"/>
        <v>43.5</v>
      </c>
      <c r="H22" s="204">
        <v>115</v>
      </c>
      <c r="L22" s="136" t="s">
        <v>34</v>
      </c>
      <c r="M22" s="209">
        <v>100</v>
      </c>
      <c r="N22" s="209">
        <v>6.6</v>
      </c>
      <c r="O22" s="209">
        <v>1.2</v>
      </c>
      <c r="P22" s="209">
        <v>33.4</v>
      </c>
      <c r="Q22" s="209">
        <v>174</v>
      </c>
      <c r="R22" s="152">
        <v>115</v>
      </c>
      <c r="W22" s="361"/>
      <c r="X22" s="25" t="s">
        <v>34</v>
      </c>
      <c r="Y22" s="10">
        <v>50</v>
      </c>
      <c r="Z22" s="24">
        <f t="shared" si="4"/>
        <v>3.3000000000000003</v>
      </c>
      <c r="AA22" s="24">
        <f t="shared" si="5"/>
        <v>0.6</v>
      </c>
      <c r="AB22" s="24">
        <f t="shared" si="6"/>
        <v>16.7</v>
      </c>
      <c r="AC22" s="24">
        <f t="shared" si="7"/>
        <v>87</v>
      </c>
      <c r="AD22" s="9">
        <v>115</v>
      </c>
      <c r="AH22" s="26" t="s">
        <v>34</v>
      </c>
      <c r="AI22" s="23">
        <v>100</v>
      </c>
      <c r="AJ22" s="23">
        <v>6.6</v>
      </c>
      <c r="AK22" s="23">
        <v>1.2</v>
      </c>
      <c r="AL22" s="23">
        <v>33.4</v>
      </c>
      <c r="AM22" s="23">
        <v>174</v>
      </c>
      <c r="AN22" s="27">
        <v>115</v>
      </c>
    </row>
    <row r="23" spans="1:40" ht="42" customHeight="1" x14ac:dyDescent="0.3">
      <c r="A23" s="307" t="s">
        <v>35</v>
      </c>
      <c r="B23" s="308"/>
      <c r="C23" s="204">
        <f>SUM(C14:C22)</f>
        <v>645</v>
      </c>
      <c r="D23" s="137">
        <f>SUM(D14:D22)</f>
        <v>22.871999999999996</v>
      </c>
      <c r="E23" s="137">
        <f>SUM(E14:E22)</f>
        <v>28.999500000000001</v>
      </c>
      <c r="F23" s="137">
        <f>SUM(F14:F22)</f>
        <v>91.844500000000011</v>
      </c>
      <c r="G23" s="137">
        <f>SUM(G14:G22)</f>
        <v>724.97500000000002</v>
      </c>
      <c r="H23" s="204"/>
      <c r="L23" s="136"/>
      <c r="M23" s="209"/>
      <c r="N23" s="209"/>
      <c r="O23" s="209"/>
      <c r="P23" s="209"/>
      <c r="Q23" s="209"/>
      <c r="R23" s="152"/>
      <c r="W23" s="28" t="s">
        <v>35</v>
      </c>
      <c r="X23" s="25"/>
      <c r="Y23" s="10">
        <f>SUM(Y14:Y22)</f>
        <v>670</v>
      </c>
      <c r="Z23" s="24">
        <f>SUM(Z14:Z22)</f>
        <v>25.006</v>
      </c>
      <c r="AA23" s="24">
        <f>SUM(AA14:AA22)</f>
        <v>27.143000000000004</v>
      </c>
      <c r="AB23" s="24">
        <f>SUM(AB14:AB22)</f>
        <v>110.21900000000001</v>
      </c>
      <c r="AC23" s="24">
        <f>SUM(AC14:AC22)</f>
        <v>790.79000000000008</v>
      </c>
      <c r="AD23" s="9"/>
      <c r="AH23" s="26"/>
      <c r="AI23" s="23"/>
      <c r="AJ23" s="23"/>
      <c r="AK23" s="23"/>
      <c r="AL23" s="23"/>
      <c r="AM23" s="23"/>
      <c r="AN23" s="27"/>
    </row>
    <row r="24" spans="1:40" ht="42" customHeight="1" x14ac:dyDescent="0.3">
      <c r="A24" s="328" t="s">
        <v>36</v>
      </c>
      <c r="B24" s="156" t="s">
        <v>115</v>
      </c>
      <c r="C24" s="204">
        <v>50</v>
      </c>
      <c r="D24" s="137">
        <f>(N24)/M24*C24</f>
        <v>1.4</v>
      </c>
      <c r="E24" s="137">
        <f>(O24)/N24*D24</f>
        <v>1.65</v>
      </c>
      <c r="F24" s="137">
        <f>P24/M24*C24</f>
        <v>38.65</v>
      </c>
      <c r="G24" s="137">
        <f>Q24/M24*C24</f>
        <v>175</v>
      </c>
      <c r="H24" s="204">
        <v>607</v>
      </c>
      <c r="L24" s="136" t="s">
        <v>115</v>
      </c>
      <c r="M24" s="209">
        <v>100</v>
      </c>
      <c r="N24" s="209">
        <v>2.8</v>
      </c>
      <c r="O24" s="209">
        <v>3.3</v>
      </c>
      <c r="P24" s="209">
        <v>77.3</v>
      </c>
      <c r="Q24" s="209">
        <v>350</v>
      </c>
      <c r="R24" s="152">
        <v>607</v>
      </c>
      <c r="W24" s="331" t="s">
        <v>36</v>
      </c>
      <c r="X24" s="25" t="s">
        <v>115</v>
      </c>
      <c r="Y24" s="10">
        <v>40</v>
      </c>
      <c r="Z24" s="24">
        <f>AJ24/AI24*Y24</f>
        <v>1.1199999999999999</v>
      </c>
      <c r="AA24" s="24">
        <f>AK24/AI24*Y24</f>
        <v>1.32</v>
      </c>
      <c r="AB24" s="24">
        <f>AL24/AI24*Y24</f>
        <v>30.92</v>
      </c>
      <c r="AC24" s="24">
        <f>AM24/AI24*Y24</f>
        <v>140</v>
      </c>
      <c r="AD24" s="9">
        <v>607</v>
      </c>
      <c r="AH24" s="26" t="s">
        <v>115</v>
      </c>
      <c r="AI24" s="23">
        <v>100</v>
      </c>
      <c r="AJ24" s="23">
        <v>2.8</v>
      </c>
      <c r="AK24" s="23">
        <v>3.3</v>
      </c>
      <c r="AL24" s="23">
        <v>77.3</v>
      </c>
      <c r="AM24" s="23">
        <v>350</v>
      </c>
      <c r="AN24" s="27">
        <v>607</v>
      </c>
    </row>
    <row r="25" spans="1:40" ht="42" customHeight="1" x14ac:dyDescent="0.3">
      <c r="A25" s="328"/>
      <c r="B25" s="156" t="s">
        <v>116</v>
      </c>
      <c r="C25" s="204">
        <v>180</v>
      </c>
      <c r="D25" s="137">
        <f>(N25)/M25*C25</f>
        <v>5.22</v>
      </c>
      <c r="E25" s="137">
        <f>(O25)/N25*D25</f>
        <v>4.5</v>
      </c>
      <c r="F25" s="137">
        <f>P25/M25*C25</f>
        <v>7.2</v>
      </c>
      <c r="G25" s="137">
        <f>Q25/M25*C25</f>
        <v>90</v>
      </c>
      <c r="H25" s="204">
        <v>535</v>
      </c>
      <c r="L25" s="136" t="s">
        <v>116</v>
      </c>
      <c r="M25" s="209">
        <v>200</v>
      </c>
      <c r="N25" s="209">
        <v>5.8</v>
      </c>
      <c r="O25" s="209">
        <v>5</v>
      </c>
      <c r="P25" s="209">
        <v>8</v>
      </c>
      <c r="Q25" s="209">
        <v>100</v>
      </c>
      <c r="R25" s="152">
        <v>535</v>
      </c>
      <c r="W25" s="331"/>
      <c r="X25" s="25" t="s">
        <v>116</v>
      </c>
      <c r="Y25" s="10">
        <v>180</v>
      </c>
      <c r="Z25" s="24">
        <f>AJ25/AI25*Y25</f>
        <v>5.22</v>
      </c>
      <c r="AA25" s="24">
        <f>AK25/AI25*Y25</f>
        <v>4.5</v>
      </c>
      <c r="AB25" s="24">
        <f>AL25/AI25*Y25</f>
        <v>7.2</v>
      </c>
      <c r="AC25" s="24">
        <f>AM25/AI25*Y25</f>
        <v>90</v>
      </c>
      <c r="AD25" s="9">
        <v>535</v>
      </c>
      <c r="AH25" s="26" t="s">
        <v>116</v>
      </c>
      <c r="AI25" s="23">
        <v>200</v>
      </c>
      <c r="AJ25" s="23">
        <v>5.8</v>
      </c>
      <c r="AK25" s="23">
        <v>5</v>
      </c>
      <c r="AL25" s="23">
        <v>8</v>
      </c>
      <c r="AM25" s="23">
        <v>100</v>
      </c>
      <c r="AN25" s="27">
        <v>535</v>
      </c>
    </row>
    <row r="26" spans="1:40" ht="42" customHeight="1" x14ac:dyDescent="0.3">
      <c r="A26" s="307" t="s">
        <v>39</v>
      </c>
      <c r="B26" s="308"/>
      <c r="C26" s="204">
        <f>SUM(C24:C25)</f>
        <v>230</v>
      </c>
      <c r="D26" s="204">
        <f t="shared" ref="D26:G26" si="10">SUM(D24:D25)</f>
        <v>6.6199999999999992</v>
      </c>
      <c r="E26" s="204">
        <f t="shared" si="10"/>
        <v>6.15</v>
      </c>
      <c r="F26" s="204">
        <f t="shared" si="10"/>
        <v>45.85</v>
      </c>
      <c r="G26" s="204">
        <f t="shared" si="10"/>
        <v>265</v>
      </c>
      <c r="H26" s="204"/>
      <c r="L26" s="136"/>
      <c r="M26" s="209"/>
      <c r="N26" s="209"/>
      <c r="O26" s="209"/>
      <c r="P26" s="209"/>
      <c r="Q26" s="209"/>
      <c r="R26" s="152"/>
      <c r="W26" s="28" t="s">
        <v>39</v>
      </c>
      <c r="X26" s="25"/>
      <c r="Y26" s="10" t="e">
        <f>SUM(#REF!)</f>
        <v>#REF!</v>
      </c>
      <c r="Z26" s="24" t="e">
        <f>SUM(#REF!)</f>
        <v>#REF!</v>
      </c>
      <c r="AA26" s="24" t="e">
        <f>SUM(#REF!)</f>
        <v>#REF!</v>
      </c>
      <c r="AB26" s="24" t="e">
        <f>SUM(#REF!)</f>
        <v>#REF!</v>
      </c>
      <c r="AC26" s="24" t="e">
        <f>SUM(#REF!)</f>
        <v>#REF!</v>
      </c>
      <c r="AD26" s="9"/>
      <c r="AH26" s="26"/>
      <c r="AI26" s="23"/>
      <c r="AJ26" s="23"/>
      <c r="AK26" s="23"/>
      <c r="AL26" s="23"/>
      <c r="AM26" s="23"/>
      <c r="AN26" s="27"/>
    </row>
    <row r="27" spans="1:40" ht="42" customHeight="1" x14ac:dyDescent="0.3">
      <c r="A27" s="362" t="s">
        <v>40</v>
      </c>
      <c r="B27" s="156" t="s">
        <v>271</v>
      </c>
      <c r="C27" s="204">
        <v>160</v>
      </c>
      <c r="D27" s="137">
        <f t="shared" ref="D27:D28" si="11">(N27)/M27*C27</f>
        <v>22.293333333333333</v>
      </c>
      <c r="E27" s="137">
        <f t="shared" ref="E27:E28" si="12">(O27)/N27*D27</f>
        <v>17.386666666666667</v>
      </c>
      <c r="F27" s="137">
        <f>P27/M27*C27</f>
        <v>35.200000000000003</v>
      </c>
      <c r="G27" s="137">
        <f>Q27/M27*C27</f>
        <v>386.13333333333338</v>
      </c>
      <c r="H27" s="204">
        <v>323</v>
      </c>
      <c r="L27" s="136" t="s">
        <v>271</v>
      </c>
      <c r="M27" s="209">
        <v>150</v>
      </c>
      <c r="N27" s="209">
        <v>20.9</v>
      </c>
      <c r="O27" s="209">
        <v>16.3</v>
      </c>
      <c r="P27" s="209">
        <v>33</v>
      </c>
      <c r="Q27" s="209">
        <v>362</v>
      </c>
      <c r="R27" s="152">
        <v>323</v>
      </c>
      <c r="W27" s="305" t="s">
        <v>40</v>
      </c>
      <c r="X27" s="38" t="s">
        <v>42</v>
      </c>
      <c r="Y27" s="39">
        <v>100</v>
      </c>
      <c r="Z27" s="24">
        <f>AJ27/AI27*Y27</f>
        <v>0.90000000000000013</v>
      </c>
      <c r="AA27" s="24">
        <f>AK27/AI27*Y27</f>
        <v>5.0999999999999996</v>
      </c>
      <c r="AB27" s="24">
        <f>AL27/AI27*Y27</f>
        <v>3.6000000000000005</v>
      </c>
      <c r="AC27" s="24">
        <f>AM27/AI27*Y27</f>
        <v>64</v>
      </c>
      <c r="AD27" s="40">
        <v>31</v>
      </c>
      <c r="AH27" s="41" t="s">
        <v>42</v>
      </c>
      <c r="AI27" s="42">
        <v>100</v>
      </c>
      <c r="AJ27" s="42">
        <v>0.9</v>
      </c>
      <c r="AK27" s="42">
        <v>5.0999999999999996</v>
      </c>
      <c r="AL27" s="42">
        <v>3.6</v>
      </c>
      <c r="AM27" s="42">
        <v>64</v>
      </c>
      <c r="AN27" s="43">
        <v>31</v>
      </c>
    </row>
    <row r="28" spans="1:40" ht="42" customHeight="1" x14ac:dyDescent="0.3">
      <c r="A28" s="363"/>
      <c r="B28" s="156" t="s">
        <v>173</v>
      </c>
      <c r="C28" s="204">
        <v>20</v>
      </c>
      <c r="D28" s="137">
        <f t="shared" si="11"/>
        <v>0.05</v>
      </c>
      <c r="E28" s="137">
        <f t="shared" si="12"/>
        <v>2.0000000000000004E-2</v>
      </c>
      <c r="F28" s="137">
        <f>P28/M28*C28</f>
        <v>13.700000000000001</v>
      </c>
      <c r="G28" s="137">
        <f>Q28/M28*C28</f>
        <v>55.199999999999996</v>
      </c>
      <c r="H28" s="204">
        <v>506</v>
      </c>
      <c r="L28" s="136" t="s">
        <v>173</v>
      </c>
      <c r="M28" s="209">
        <v>200</v>
      </c>
      <c r="N28" s="209">
        <v>0.5</v>
      </c>
      <c r="O28" s="209">
        <v>0.2</v>
      </c>
      <c r="P28" s="209">
        <v>137</v>
      </c>
      <c r="Q28" s="209">
        <v>552</v>
      </c>
      <c r="R28" s="152">
        <v>508</v>
      </c>
      <c r="W28" s="364"/>
      <c r="X28" s="25" t="s">
        <v>44</v>
      </c>
      <c r="Y28" s="10">
        <v>100</v>
      </c>
      <c r="Z28" s="24">
        <f>AJ28/AI28*Y28</f>
        <v>3.7000000000000006</v>
      </c>
      <c r="AA28" s="24">
        <f>AK28/AI28*Y28</f>
        <v>6.1</v>
      </c>
      <c r="AB28" s="24">
        <f>AL28/AI28*Y28</f>
        <v>12.7</v>
      </c>
      <c r="AC28" s="24">
        <f>AM28/AI28*Y28</f>
        <v>141</v>
      </c>
      <c r="AD28" s="9">
        <v>214</v>
      </c>
      <c r="AH28" s="26" t="s">
        <v>44</v>
      </c>
      <c r="AI28" s="23">
        <v>100</v>
      </c>
      <c r="AJ28" s="23">
        <v>3.7</v>
      </c>
      <c r="AK28" s="23">
        <v>6.1</v>
      </c>
      <c r="AL28" s="23">
        <v>12.7</v>
      </c>
      <c r="AM28" s="23">
        <v>141</v>
      </c>
      <c r="AN28" s="27">
        <v>214</v>
      </c>
    </row>
    <row r="29" spans="1:40" ht="42" customHeight="1" x14ac:dyDescent="0.3">
      <c r="A29" s="363"/>
      <c r="B29" s="156" t="s">
        <v>102</v>
      </c>
      <c r="C29" s="204">
        <v>180</v>
      </c>
      <c r="D29" s="137">
        <f>(N29)/M29*C29</f>
        <v>0.09</v>
      </c>
      <c r="E29" s="137">
        <f>(O29)/N29*D29</f>
        <v>0</v>
      </c>
      <c r="F29" s="137">
        <f>P29/M29*C29</f>
        <v>13.68</v>
      </c>
      <c r="G29" s="137">
        <f>Q29/M29*C29</f>
        <v>54.9</v>
      </c>
      <c r="H29" s="204">
        <v>505</v>
      </c>
      <c r="L29" s="136" t="s">
        <v>102</v>
      </c>
      <c r="M29" s="209">
        <v>200</v>
      </c>
      <c r="N29" s="209">
        <v>0.1</v>
      </c>
      <c r="O29" s="209">
        <v>0</v>
      </c>
      <c r="P29" s="209">
        <v>15.2</v>
      </c>
      <c r="Q29" s="209">
        <v>61</v>
      </c>
      <c r="R29" s="152">
        <v>505</v>
      </c>
      <c r="W29" s="364"/>
      <c r="X29" s="25" t="s">
        <v>45</v>
      </c>
      <c r="Y29" s="10">
        <v>200</v>
      </c>
      <c r="Z29" s="24">
        <f>AJ29/AI29*Y29</f>
        <v>0.7</v>
      </c>
      <c r="AA29" s="24">
        <f>AK29/AI29*Y29</f>
        <v>0.3</v>
      </c>
      <c r="AB29" s="24">
        <f>AL29/AI29*Y29</f>
        <v>22.8</v>
      </c>
      <c r="AC29" s="24">
        <f>AM29/AI29*Y29</f>
        <v>97</v>
      </c>
      <c r="AD29" s="9">
        <v>538</v>
      </c>
      <c r="AH29" s="26" t="s">
        <v>45</v>
      </c>
      <c r="AI29" s="23">
        <v>200</v>
      </c>
      <c r="AJ29" s="23">
        <v>0.7</v>
      </c>
      <c r="AK29" s="23">
        <v>0.3</v>
      </c>
      <c r="AL29" s="23">
        <v>22.8</v>
      </c>
      <c r="AM29" s="23">
        <v>97</v>
      </c>
      <c r="AN29" s="27">
        <v>538</v>
      </c>
    </row>
    <row r="30" spans="1:40" ht="42" customHeight="1" x14ac:dyDescent="0.3">
      <c r="A30" s="363"/>
      <c r="B30" s="156" t="s">
        <v>181</v>
      </c>
      <c r="C30" s="204">
        <v>25</v>
      </c>
      <c r="D30" s="137">
        <f t="shared" ref="D30:F31" si="13">(N30)/M30*C30</f>
        <v>1.9</v>
      </c>
      <c r="E30" s="137">
        <f t="shared" si="13"/>
        <v>0.2</v>
      </c>
      <c r="F30" s="137">
        <f t="shared" si="13"/>
        <v>12.3</v>
      </c>
      <c r="G30" s="137">
        <f t="shared" ref="G30:G31" si="14">Q30/M30*C30</f>
        <v>58.75</v>
      </c>
      <c r="H30" s="204">
        <v>114</v>
      </c>
      <c r="L30" s="136" t="s">
        <v>33</v>
      </c>
      <c r="M30" s="209">
        <v>100</v>
      </c>
      <c r="N30" s="209">
        <v>7.6</v>
      </c>
      <c r="O30" s="209">
        <v>0.8</v>
      </c>
      <c r="P30" s="209">
        <v>49.2</v>
      </c>
      <c r="Q30" s="209">
        <v>235</v>
      </c>
      <c r="R30" s="152">
        <v>114</v>
      </c>
      <c r="W30" s="364"/>
      <c r="X30" s="25" t="s">
        <v>33</v>
      </c>
      <c r="Y30" s="184">
        <v>60</v>
      </c>
      <c r="Z30" s="185">
        <f t="shared" ref="Z30:Z31" si="15">AJ30/AI30*Y30</f>
        <v>4.5599999999999996</v>
      </c>
      <c r="AA30" s="185">
        <f t="shared" ref="AA30:AA31" si="16">AK30/AI30*Y30</f>
        <v>0.48</v>
      </c>
      <c r="AB30" s="185">
        <f t="shared" ref="AB30:AB31" si="17">AL30/AI30*Y30</f>
        <v>29.520000000000003</v>
      </c>
      <c r="AC30" s="185">
        <f t="shared" ref="AC30:AC31" si="18">AM30/AI30*Y30</f>
        <v>141</v>
      </c>
      <c r="AD30" s="186">
        <v>114</v>
      </c>
      <c r="AH30" s="26" t="s">
        <v>33</v>
      </c>
      <c r="AI30" s="182">
        <v>100</v>
      </c>
      <c r="AJ30" s="182">
        <v>7.6</v>
      </c>
      <c r="AK30" s="182">
        <v>0.8</v>
      </c>
      <c r="AL30" s="182">
        <v>49.2</v>
      </c>
      <c r="AM30" s="182">
        <v>235</v>
      </c>
      <c r="AN30" s="183">
        <v>114</v>
      </c>
    </row>
    <row r="31" spans="1:40" ht="42" customHeight="1" x14ac:dyDescent="0.3">
      <c r="A31" s="363"/>
      <c r="B31" s="156" t="s">
        <v>217</v>
      </c>
      <c r="C31" s="204">
        <v>25</v>
      </c>
      <c r="D31" s="137">
        <f t="shared" si="13"/>
        <v>1.6500000000000001</v>
      </c>
      <c r="E31" s="137">
        <f t="shared" si="13"/>
        <v>0.30000000000000004</v>
      </c>
      <c r="F31" s="137">
        <f t="shared" si="13"/>
        <v>8.3500000000000014</v>
      </c>
      <c r="G31" s="137">
        <f t="shared" si="14"/>
        <v>43.5</v>
      </c>
      <c r="H31" s="204">
        <v>115</v>
      </c>
      <c r="L31" s="136" t="s">
        <v>34</v>
      </c>
      <c r="M31" s="209">
        <v>100</v>
      </c>
      <c r="N31" s="209">
        <v>6.6</v>
      </c>
      <c r="O31" s="209">
        <v>1.2</v>
      </c>
      <c r="P31" s="209">
        <v>33.4</v>
      </c>
      <c r="Q31" s="209">
        <v>174</v>
      </c>
      <c r="R31" s="152">
        <v>115</v>
      </c>
      <c r="W31" s="364"/>
      <c r="X31" s="25" t="s">
        <v>34</v>
      </c>
      <c r="Y31" s="184">
        <v>50</v>
      </c>
      <c r="Z31" s="185">
        <f t="shared" si="15"/>
        <v>3.3000000000000003</v>
      </c>
      <c r="AA31" s="185">
        <f t="shared" si="16"/>
        <v>0.6</v>
      </c>
      <c r="AB31" s="185">
        <f t="shared" si="17"/>
        <v>16.7</v>
      </c>
      <c r="AC31" s="185">
        <f t="shared" si="18"/>
        <v>87</v>
      </c>
      <c r="AD31" s="186">
        <v>115</v>
      </c>
      <c r="AH31" s="26" t="s">
        <v>34</v>
      </c>
      <c r="AI31" s="182">
        <v>100</v>
      </c>
      <c r="AJ31" s="182">
        <v>6.6</v>
      </c>
      <c r="AK31" s="182">
        <v>1.2</v>
      </c>
      <c r="AL31" s="182">
        <v>33.4</v>
      </c>
      <c r="AM31" s="182">
        <v>174</v>
      </c>
      <c r="AN31" s="183">
        <v>115</v>
      </c>
    </row>
    <row r="32" spans="1:40" ht="42" customHeight="1" x14ac:dyDescent="0.3">
      <c r="A32" s="307" t="s">
        <v>47</v>
      </c>
      <c r="B32" s="308"/>
      <c r="C32" s="204">
        <f>SUM(C27:C31)</f>
        <v>410</v>
      </c>
      <c r="D32" s="137">
        <f>SUM(D28:D31)</f>
        <v>3.6900000000000004</v>
      </c>
      <c r="E32" s="137">
        <f>SUM(E28:E31)</f>
        <v>0.52</v>
      </c>
      <c r="F32" s="137">
        <f>SUM(F28:F31)</f>
        <v>48.030000000000008</v>
      </c>
      <c r="G32" s="137">
        <f>SUM(G28:G31)</f>
        <v>212.35</v>
      </c>
      <c r="H32" s="204"/>
      <c r="L32" s="136"/>
      <c r="M32" s="209"/>
      <c r="N32" s="209"/>
      <c r="O32" s="209"/>
      <c r="P32" s="209"/>
      <c r="Q32" s="209"/>
      <c r="R32" s="209"/>
      <c r="W32" s="28" t="s">
        <v>47</v>
      </c>
      <c r="X32" s="25"/>
      <c r="Y32" s="10">
        <f>SUM(Y27:Y31)</f>
        <v>510</v>
      </c>
      <c r="Z32" s="24">
        <f>SUM(Z28:Z31)</f>
        <v>12.260000000000002</v>
      </c>
      <c r="AA32" s="24">
        <f>SUM(AA28:AA31)</f>
        <v>7.4799999999999986</v>
      </c>
      <c r="AB32" s="24">
        <f>SUM(AB28:AB31)</f>
        <v>81.720000000000013</v>
      </c>
      <c r="AC32" s="24">
        <f>SUM(AC28:AC31)</f>
        <v>466</v>
      </c>
      <c r="AD32" s="10"/>
      <c r="AH32" s="26"/>
      <c r="AI32" s="23"/>
      <c r="AJ32" s="23"/>
      <c r="AK32" s="23"/>
      <c r="AL32" s="23"/>
      <c r="AM32" s="23"/>
      <c r="AN32" s="23"/>
    </row>
    <row r="33" spans="1:41" ht="42" customHeight="1" x14ac:dyDescent="0.3">
      <c r="A33" s="307" t="s">
        <v>48</v>
      </c>
      <c r="B33" s="308"/>
      <c r="C33" s="217">
        <f>C32+C26+C23+C12+C10</f>
        <v>1795</v>
      </c>
      <c r="D33" s="137">
        <f>D32+D26+D23+D12</f>
        <v>46.125999999999991</v>
      </c>
      <c r="E33" s="137">
        <f>E32+E26+E23+E12</f>
        <v>72.180833333333339</v>
      </c>
      <c r="F33" s="137">
        <f>F32+F26+F23+F12</f>
        <v>249.09250000000003</v>
      </c>
      <c r="G33" s="137">
        <f>G32+G26+G23+G12</f>
        <v>1835.585</v>
      </c>
      <c r="H33" s="204"/>
      <c r="L33" s="136"/>
      <c r="M33" s="209"/>
      <c r="N33" s="209"/>
      <c r="O33" s="209"/>
      <c r="P33" s="209"/>
      <c r="Q33" s="209"/>
      <c r="R33" s="209"/>
      <c r="W33" s="28" t="s">
        <v>48</v>
      </c>
      <c r="X33" s="25"/>
      <c r="Y33" s="10" t="e">
        <f>Y32+Y26+Y23+Y12</f>
        <v>#REF!</v>
      </c>
      <c r="Z33" s="24" t="e">
        <f>Z32+Z26+Z23+Z12</f>
        <v>#REF!</v>
      </c>
      <c r="AA33" s="24" t="e">
        <f>AA32+AA26+AA23+AA12</f>
        <v>#REF!</v>
      </c>
      <c r="AB33" s="24" t="e">
        <f>AB32+AB26+AB23+AB12</f>
        <v>#REF!</v>
      </c>
      <c r="AC33" s="24" t="e">
        <f>AC32+AC26+AC23+AC12</f>
        <v>#REF!</v>
      </c>
      <c r="AD33" s="10"/>
      <c r="AH33" s="26"/>
      <c r="AI33" s="23"/>
      <c r="AJ33" s="23"/>
      <c r="AK33" s="23"/>
      <c r="AL33" s="23"/>
      <c r="AM33" s="23"/>
      <c r="AN33" s="23"/>
    </row>
    <row r="34" spans="1:41" ht="42" customHeight="1" x14ac:dyDescent="0.3">
      <c r="A34" s="307" t="s">
        <v>49</v>
      </c>
      <c r="B34" s="308"/>
      <c r="C34" s="219">
        <v>1800</v>
      </c>
      <c r="D34" s="221">
        <v>54</v>
      </c>
      <c r="E34" s="221">
        <v>60</v>
      </c>
      <c r="F34" s="221">
        <v>261</v>
      </c>
      <c r="G34" s="221">
        <v>1800</v>
      </c>
      <c r="H34" s="219"/>
      <c r="L34" s="230"/>
      <c r="M34" s="230"/>
      <c r="N34" s="230"/>
      <c r="O34" s="230"/>
      <c r="P34" s="230"/>
      <c r="Q34" s="230"/>
      <c r="R34" s="229"/>
      <c r="W34" s="45" t="s">
        <v>49</v>
      </c>
      <c r="X34" s="46"/>
      <c r="Y34" s="47">
        <v>1800</v>
      </c>
      <c r="Z34" s="51">
        <v>54</v>
      </c>
      <c r="AA34" s="51">
        <v>60</v>
      </c>
      <c r="AB34" s="51">
        <v>261</v>
      </c>
      <c r="AC34" s="51">
        <v>1800</v>
      </c>
      <c r="AD34" s="48"/>
      <c r="AH34" s="47"/>
      <c r="AI34" s="49"/>
      <c r="AJ34" s="49"/>
      <c r="AK34" s="49"/>
      <c r="AL34" s="49"/>
      <c r="AM34" s="49"/>
      <c r="AN34" s="50"/>
    </row>
    <row r="35" spans="1:41" ht="42" customHeight="1" x14ac:dyDescent="0.3">
      <c r="A35" s="328" t="s">
        <v>5</v>
      </c>
      <c r="B35" s="328" t="s">
        <v>6</v>
      </c>
      <c r="C35" s="329" t="s">
        <v>7</v>
      </c>
      <c r="D35" s="328" t="s">
        <v>8</v>
      </c>
      <c r="E35" s="328"/>
      <c r="F35" s="328"/>
      <c r="G35" s="328" t="s">
        <v>9</v>
      </c>
      <c r="H35" s="329" t="s">
        <v>10</v>
      </c>
      <c r="L35" s="312" t="s">
        <v>6</v>
      </c>
      <c r="M35" s="312" t="s">
        <v>7</v>
      </c>
      <c r="N35" s="312" t="s">
        <v>8</v>
      </c>
      <c r="O35" s="312"/>
      <c r="P35" s="312"/>
      <c r="Q35" s="312" t="s">
        <v>9</v>
      </c>
      <c r="R35" s="321" t="s">
        <v>10</v>
      </c>
      <c r="W35" s="366" t="s">
        <v>5</v>
      </c>
      <c r="X35" s="323" t="s">
        <v>6</v>
      </c>
      <c r="Y35" s="324" t="s">
        <v>7</v>
      </c>
      <c r="Z35" s="325" t="s">
        <v>8</v>
      </c>
      <c r="AA35" s="325"/>
      <c r="AB35" s="325"/>
      <c r="AC35" s="325" t="s">
        <v>9</v>
      </c>
      <c r="AD35" s="326" t="s">
        <v>10</v>
      </c>
      <c r="AH35" s="324" t="s">
        <v>6</v>
      </c>
      <c r="AI35" s="310" t="s">
        <v>7</v>
      </c>
      <c r="AJ35" s="310" t="s">
        <v>8</v>
      </c>
      <c r="AK35" s="310"/>
      <c r="AL35" s="310"/>
      <c r="AM35" s="310" t="s">
        <v>9</v>
      </c>
      <c r="AN35" s="314" t="s">
        <v>10</v>
      </c>
    </row>
    <row r="36" spans="1:41" ht="42" customHeight="1" x14ac:dyDescent="0.3">
      <c r="A36" s="328"/>
      <c r="B36" s="328"/>
      <c r="C36" s="329"/>
      <c r="D36" s="203" t="s">
        <v>11</v>
      </c>
      <c r="E36" s="203" t="s">
        <v>12</v>
      </c>
      <c r="F36" s="203" t="s">
        <v>13</v>
      </c>
      <c r="G36" s="328"/>
      <c r="H36" s="329"/>
      <c r="L36" s="312"/>
      <c r="M36" s="312"/>
      <c r="N36" s="209" t="s">
        <v>11</v>
      </c>
      <c r="O36" s="209" t="s">
        <v>12</v>
      </c>
      <c r="P36" s="209" t="s">
        <v>13</v>
      </c>
      <c r="Q36" s="312"/>
      <c r="R36" s="321"/>
      <c r="W36" s="366"/>
      <c r="X36" s="323"/>
      <c r="Y36" s="324"/>
      <c r="Z36" s="24" t="s">
        <v>11</v>
      </c>
      <c r="AA36" s="24" t="s">
        <v>12</v>
      </c>
      <c r="AB36" s="24" t="s">
        <v>13</v>
      </c>
      <c r="AC36" s="325"/>
      <c r="AD36" s="326"/>
      <c r="AH36" s="324"/>
      <c r="AI36" s="310"/>
      <c r="AJ36" s="23" t="s">
        <v>11</v>
      </c>
      <c r="AK36" s="23" t="s">
        <v>12</v>
      </c>
      <c r="AL36" s="23" t="s">
        <v>13</v>
      </c>
      <c r="AM36" s="310"/>
      <c r="AN36" s="314"/>
    </row>
    <row r="37" spans="1:41" ht="49.5" customHeight="1" x14ac:dyDescent="0.3">
      <c r="A37" s="287" t="s">
        <v>50</v>
      </c>
      <c r="B37" s="214"/>
      <c r="C37" s="213"/>
      <c r="D37" s="215"/>
      <c r="E37" s="215"/>
      <c r="F37" s="215"/>
      <c r="G37" s="215"/>
      <c r="H37" s="213"/>
      <c r="L37" s="136"/>
      <c r="M37" s="209"/>
      <c r="N37" s="209"/>
      <c r="O37" s="209"/>
      <c r="P37" s="209"/>
      <c r="Q37" s="209"/>
      <c r="R37" s="152"/>
      <c r="W37" s="28" t="s">
        <v>50</v>
      </c>
      <c r="X37" s="25"/>
      <c r="Y37" s="10"/>
      <c r="Z37" s="24"/>
      <c r="AA37" s="24"/>
      <c r="AB37" s="24"/>
      <c r="AC37" s="24"/>
      <c r="AD37" s="9"/>
      <c r="AH37" s="26"/>
      <c r="AI37" s="23"/>
      <c r="AJ37" s="23"/>
      <c r="AK37" s="23"/>
      <c r="AL37" s="23"/>
      <c r="AM37" s="23"/>
      <c r="AN37" s="27"/>
    </row>
    <row r="38" spans="1:41" ht="42" customHeight="1" x14ac:dyDescent="0.3">
      <c r="A38" s="336"/>
      <c r="B38" s="156" t="s">
        <v>67</v>
      </c>
      <c r="C38" s="204">
        <v>200</v>
      </c>
      <c r="D38" s="137">
        <f>(N38)/M38*C38</f>
        <v>5.7</v>
      </c>
      <c r="E38" s="137">
        <f>(O38)/N38*D38</f>
        <v>5.26</v>
      </c>
      <c r="F38" s="137">
        <f>(P38)/O38*E38</f>
        <v>18.98</v>
      </c>
      <c r="G38" s="137">
        <f>Q38/M38*C38</f>
        <v>146</v>
      </c>
      <c r="H38" s="204">
        <v>171</v>
      </c>
      <c r="L38" s="136" t="s">
        <v>67</v>
      </c>
      <c r="M38" s="209">
        <v>1000</v>
      </c>
      <c r="N38" s="209">
        <v>28.5</v>
      </c>
      <c r="O38" s="209">
        <v>26.3</v>
      </c>
      <c r="P38" s="209">
        <v>94.9</v>
      </c>
      <c r="Q38" s="209">
        <v>730</v>
      </c>
      <c r="R38" s="152">
        <v>171</v>
      </c>
      <c r="W38" s="302"/>
      <c r="X38" s="25" t="s">
        <v>67</v>
      </c>
      <c r="Y38" s="133">
        <v>200</v>
      </c>
      <c r="Z38" s="134">
        <f>AJ38/AI38*Y38</f>
        <v>5.7</v>
      </c>
      <c r="AA38" s="134">
        <f>AK38/AI38*Y38</f>
        <v>5.26</v>
      </c>
      <c r="AB38" s="134">
        <f>AL38/AI38*Y38</f>
        <v>18.980000000000004</v>
      </c>
      <c r="AC38" s="134">
        <f>AM38/AI38*Y38</f>
        <v>146</v>
      </c>
      <c r="AD38" s="135">
        <v>171</v>
      </c>
      <c r="AH38" s="26" t="s">
        <v>67</v>
      </c>
      <c r="AI38" s="131">
        <v>1000</v>
      </c>
      <c r="AJ38" s="131">
        <v>28.5</v>
      </c>
      <c r="AK38" s="131">
        <v>26.3</v>
      </c>
      <c r="AL38" s="131">
        <v>94.9</v>
      </c>
      <c r="AM38" s="131">
        <v>730</v>
      </c>
      <c r="AN38" s="132">
        <v>171</v>
      </c>
    </row>
    <row r="39" spans="1:41" ht="42" customHeight="1" x14ac:dyDescent="0.3">
      <c r="A39" s="336"/>
      <c r="B39" s="156" t="s">
        <v>52</v>
      </c>
      <c r="C39" s="204">
        <v>180</v>
      </c>
      <c r="D39" s="137">
        <f t="shared" ref="D39:F40" si="19">(N39)/M39*C39</f>
        <v>2.88</v>
      </c>
      <c r="E39" s="137">
        <f t="shared" si="19"/>
        <v>2.4299999999999997</v>
      </c>
      <c r="F39" s="137">
        <f t="shared" si="19"/>
        <v>14.309999999999997</v>
      </c>
      <c r="G39" s="137">
        <f>Q39/M39*C39</f>
        <v>71.100000000000009</v>
      </c>
      <c r="H39" s="204">
        <v>513</v>
      </c>
      <c r="L39" s="136" t="s">
        <v>53</v>
      </c>
      <c r="M39" s="209">
        <v>200</v>
      </c>
      <c r="N39" s="209">
        <v>3.2</v>
      </c>
      <c r="O39" s="209">
        <v>2.7</v>
      </c>
      <c r="P39" s="209">
        <v>15.9</v>
      </c>
      <c r="Q39" s="209">
        <v>79</v>
      </c>
      <c r="R39" s="152">
        <v>513</v>
      </c>
      <c r="W39" s="302"/>
      <c r="X39" s="25" t="s">
        <v>53</v>
      </c>
      <c r="Y39" s="10">
        <v>180</v>
      </c>
      <c r="Z39" s="24">
        <f>AJ39/AI39*Y39</f>
        <v>2.88</v>
      </c>
      <c r="AA39" s="24">
        <f>AK39/AI39*Y39</f>
        <v>2.4300000000000002</v>
      </c>
      <c r="AB39" s="24">
        <f>AL39/AI39*Y39</f>
        <v>14.31</v>
      </c>
      <c r="AC39" s="24">
        <f>AM39/AI39*Y39</f>
        <v>71.100000000000009</v>
      </c>
      <c r="AD39" s="9">
        <v>513</v>
      </c>
      <c r="AH39" s="26" t="s">
        <v>53</v>
      </c>
      <c r="AI39" s="23">
        <v>200</v>
      </c>
      <c r="AJ39" s="23">
        <v>3.2</v>
      </c>
      <c r="AK39" s="23">
        <v>2.7</v>
      </c>
      <c r="AL39" s="23">
        <v>15.9</v>
      </c>
      <c r="AM39" s="23">
        <v>79</v>
      </c>
      <c r="AN39" s="27">
        <v>513</v>
      </c>
    </row>
    <row r="40" spans="1:41" ht="42" customHeight="1" x14ac:dyDescent="0.3">
      <c r="A40" s="336"/>
      <c r="B40" s="156" t="s">
        <v>202</v>
      </c>
      <c r="C40" s="204">
        <v>55</v>
      </c>
      <c r="D40" s="137">
        <f t="shared" si="19"/>
        <v>7.8571428571428568</v>
      </c>
      <c r="E40" s="137">
        <f t="shared" si="19"/>
        <v>12.728571428571428</v>
      </c>
      <c r="F40" s="137">
        <f>P40/M40*C40</f>
        <v>11.62857142857143</v>
      </c>
      <c r="G40" s="137">
        <f>Q40/M40*C40</f>
        <v>193.28571428571428</v>
      </c>
      <c r="H40" s="204">
        <v>97</v>
      </c>
      <c r="L40" s="136" t="s">
        <v>72</v>
      </c>
      <c r="M40" s="209">
        <v>35</v>
      </c>
      <c r="N40" s="209">
        <v>5</v>
      </c>
      <c r="O40" s="209">
        <v>8.1</v>
      </c>
      <c r="P40" s="209">
        <v>7.4</v>
      </c>
      <c r="Q40" s="209">
        <v>123</v>
      </c>
      <c r="R40" s="152">
        <v>97</v>
      </c>
      <c r="W40" s="302"/>
      <c r="X40" s="25" t="s">
        <v>72</v>
      </c>
      <c r="Y40" s="184">
        <v>30</v>
      </c>
      <c r="Z40" s="185">
        <f>AJ40/AI40*Y40</f>
        <v>4.2857142857142856</v>
      </c>
      <c r="AA40" s="185">
        <f>AK40/AI40*Y40</f>
        <v>6.9428571428571431</v>
      </c>
      <c r="AB40" s="185">
        <f>AL40/AI40*Y40</f>
        <v>6.3428571428571434</v>
      </c>
      <c r="AC40" s="185">
        <f>AM40/AI40*Y40</f>
        <v>105.42857142857143</v>
      </c>
      <c r="AD40" s="186">
        <v>97</v>
      </c>
      <c r="AH40" s="26" t="s">
        <v>72</v>
      </c>
      <c r="AI40" s="182">
        <v>35</v>
      </c>
      <c r="AJ40" s="182">
        <v>5</v>
      </c>
      <c r="AK40" s="182">
        <v>8.1</v>
      </c>
      <c r="AL40" s="182">
        <v>7.4</v>
      </c>
      <c r="AM40" s="182">
        <v>123</v>
      </c>
      <c r="AN40" s="183">
        <v>97</v>
      </c>
    </row>
    <row r="41" spans="1:41" s="114" customFormat="1" ht="68.25" customHeight="1" x14ac:dyDescent="0.3">
      <c r="A41" s="336"/>
      <c r="B41" s="216" t="s">
        <v>218</v>
      </c>
      <c r="C41" s="204">
        <v>100</v>
      </c>
      <c r="D41" s="217">
        <f>(N41)/M41*C41</f>
        <v>0.4</v>
      </c>
      <c r="E41" s="217">
        <f>(O41)/N41*D41</f>
        <v>0.4</v>
      </c>
      <c r="F41" s="217">
        <f>(P41)/O41*E41</f>
        <v>9.8000000000000007</v>
      </c>
      <c r="G41" s="217">
        <f>Q41/M41*C41</f>
        <v>47</v>
      </c>
      <c r="H41" s="204">
        <v>118</v>
      </c>
      <c r="I41" s="240"/>
      <c r="J41" s="240"/>
      <c r="K41" s="241"/>
      <c r="L41" s="154" t="s">
        <v>20</v>
      </c>
      <c r="M41" s="152">
        <v>100</v>
      </c>
      <c r="N41" s="152">
        <v>0.4</v>
      </c>
      <c r="O41" s="152">
        <v>0.4</v>
      </c>
      <c r="P41" s="152">
        <v>9.8000000000000007</v>
      </c>
      <c r="Q41" s="152">
        <v>47</v>
      </c>
      <c r="R41" s="152">
        <v>118</v>
      </c>
      <c r="S41" s="116"/>
      <c r="T41" s="116"/>
      <c r="U41" s="116"/>
      <c r="V41" s="116"/>
      <c r="W41" s="315"/>
      <c r="X41" s="117" t="s">
        <v>20</v>
      </c>
      <c r="Y41" s="103">
        <v>110</v>
      </c>
      <c r="Z41" s="118">
        <f>AJ41/AI41*Y41</f>
        <v>0.44</v>
      </c>
      <c r="AA41" s="118">
        <f>AK41/AI41*Y41</f>
        <v>0.44</v>
      </c>
      <c r="AB41" s="118">
        <f>AL41/AI41*Y41</f>
        <v>10.780000000000001</v>
      </c>
      <c r="AC41" s="118">
        <f>AM41/AI41*Y41</f>
        <v>51.699999999999996</v>
      </c>
      <c r="AD41" s="103">
        <v>118</v>
      </c>
      <c r="AE41" s="113"/>
      <c r="AF41" s="113"/>
      <c r="AG41" s="113"/>
      <c r="AH41" s="115" t="s">
        <v>20</v>
      </c>
      <c r="AI41" s="102">
        <v>100</v>
      </c>
      <c r="AJ41" s="102">
        <v>0.4</v>
      </c>
      <c r="AK41" s="102">
        <v>0.4</v>
      </c>
      <c r="AL41" s="102">
        <v>9.8000000000000007</v>
      </c>
      <c r="AM41" s="102">
        <v>47</v>
      </c>
      <c r="AN41" s="102">
        <v>118</v>
      </c>
      <c r="AO41" s="113"/>
    </row>
    <row r="42" spans="1:41" ht="42" customHeight="1" x14ac:dyDescent="0.3">
      <c r="A42" s="307" t="s">
        <v>21</v>
      </c>
      <c r="B42" s="330"/>
      <c r="C42" s="204">
        <f>C38+C39+C40</f>
        <v>435</v>
      </c>
      <c r="D42" s="204">
        <f t="shared" ref="D42:G42" si="20">D38+D39+D40</f>
        <v>16.437142857142856</v>
      </c>
      <c r="E42" s="204">
        <f t="shared" si="20"/>
        <v>20.418571428571425</v>
      </c>
      <c r="F42" s="204">
        <f t="shared" si="20"/>
        <v>44.918571428571425</v>
      </c>
      <c r="G42" s="204">
        <f t="shared" si="20"/>
        <v>410.3857142857143</v>
      </c>
      <c r="H42" s="204"/>
      <c r="L42" s="136"/>
      <c r="M42" s="209"/>
      <c r="N42" s="209"/>
      <c r="O42" s="209"/>
      <c r="P42" s="209"/>
      <c r="Q42" s="209"/>
      <c r="R42" s="209"/>
      <c r="W42" s="28" t="s">
        <v>21</v>
      </c>
      <c r="X42" s="25"/>
      <c r="Y42" s="10">
        <f t="shared" ref="Y42:AC43" si="21">SUM(Y38:Y41)</f>
        <v>520</v>
      </c>
      <c r="Z42" s="24">
        <f t="shared" si="21"/>
        <v>13.305714285714286</v>
      </c>
      <c r="AA42" s="24">
        <f t="shared" si="21"/>
        <v>15.072857142857142</v>
      </c>
      <c r="AB42" s="24">
        <f t="shared" si="21"/>
        <v>50.412857142857149</v>
      </c>
      <c r="AC42" s="24">
        <f t="shared" si="21"/>
        <v>374.22857142857146</v>
      </c>
      <c r="AD42" s="10"/>
      <c r="AH42" s="26"/>
      <c r="AI42" s="23"/>
      <c r="AJ42" s="23"/>
      <c r="AK42" s="23"/>
      <c r="AL42" s="23"/>
      <c r="AM42" s="23"/>
      <c r="AN42" s="23"/>
    </row>
    <row r="43" spans="1:41" ht="42" customHeight="1" x14ac:dyDescent="0.3">
      <c r="A43" s="339" t="s">
        <v>297</v>
      </c>
      <c r="B43" s="340"/>
      <c r="C43" s="293">
        <f>C41</f>
        <v>100</v>
      </c>
      <c r="D43" s="293">
        <f t="shared" ref="D43:G43" si="22">D41</f>
        <v>0.4</v>
      </c>
      <c r="E43" s="293">
        <f t="shared" si="22"/>
        <v>0.4</v>
      </c>
      <c r="F43" s="293">
        <f t="shared" si="22"/>
        <v>9.8000000000000007</v>
      </c>
      <c r="G43" s="293">
        <f t="shared" si="22"/>
        <v>47</v>
      </c>
      <c r="H43" s="293"/>
      <c r="L43" s="136"/>
      <c r="M43" s="290"/>
      <c r="N43" s="290"/>
      <c r="O43" s="290"/>
      <c r="P43" s="290"/>
      <c r="Q43" s="290"/>
      <c r="R43" s="290"/>
      <c r="W43" s="28" t="s">
        <v>21</v>
      </c>
      <c r="X43" s="25"/>
      <c r="Y43" s="291">
        <f t="shared" si="21"/>
        <v>840</v>
      </c>
      <c r="Z43" s="292">
        <f t="shared" si="21"/>
        <v>20.911428571428573</v>
      </c>
      <c r="AA43" s="292">
        <f t="shared" si="21"/>
        <v>24.885714285714286</v>
      </c>
      <c r="AB43" s="292">
        <f t="shared" si="21"/>
        <v>81.845714285714294</v>
      </c>
      <c r="AC43" s="292">
        <f t="shared" si="21"/>
        <v>602.45714285714291</v>
      </c>
      <c r="AD43" s="291"/>
      <c r="AH43" s="26"/>
      <c r="AI43" s="289"/>
      <c r="AJ43" s="289"/>
      <c r="AK43" s="289"/>
      <c r="AL43" s="289"/>
      <c r="AM43" s="289"/>
      <c r="AN43" s="289"/>
    </row>
    <row r="44" spans="1:41" ht="42" customHeight="1" x14ac:dyDescent="0.3">
      <c r="A44" s="362" t="s">
        <v>22</v>
      </c>
      <c r="B44" s="156"/>
      <c r="C44" s="204"/>
      <c r="D44" s="137"/>
      <c r="E44" s="137"/>
      <c r="F44" s="137"/>
      <c r="G44" s="137"/>
      <c r="H44" s="204"/>
      <c r="L44" s="136"/>
      <c r="M44" s="209"/>
      <c r="N44" s="209"/>
      <c r="O44" s="209"/>
      <c r="P44" s="209"/>
      <c r="Q44" s="209"/>
      <c r="R44" s="152"/>
      <c r="W44" s="305" t="s">
        <v>22</v>
      </c>
      <c r="X44" s="25"/>
      <c r="Y44" s="10"/>
      <c r="Z44" s="24"/>
      <c r="AA44" s="24"/>
      <c r="AB44" s="24"/>
      <c r="AC44" s="24"/>
      <c r="AD44" s="9"/>
      <c r="AH44" s="26"/>
      <c r="AI44" s="23"/>
      <c r="AJ44" s="23"/>
      <c r="AK44" s="23"/>
      <c r="AL44" s="23"/>
      <c r="AM44" s="23"/>
      <c r="AN44" s="27"/>
    </row>
    <row r="45" spans="1:41" ht="66" customHeight="1" x14ac:dyDescent="0.3">
      <c r="A45" s="363"/>
      <c r="B45" s="156" t="s">
        <v>57</v>
      </c>
      <c r="C45" s="204">
        <v>180</v>
      </c>
      <c r="D45" s="137">
        <f t="shared" ref="D45:F47" si="23">(N45)/M45*C45</f>
        <v>1.6559999999999999</v>
      </c>
      <c r="E45" s="137">
        <f t="shared" si="23"/>
        <v>3.06</v>
      </c>
      <c r="F45" s="137">
        <f t="shared" si="23"/>
        <v>10.889999999999999</v>
      </c>
      <c r="G45" s="137">
        <f>Q45/M45*C45</f>
        <v>77.760000000000005</v>
      </c>
      <c r="H45" s="204">
        <v>149</v>
      </c>
      <c r="L45" s="136" t="s">
        <v>250</v>
      </c>
      <c r="M45" s="209">
        <v>1000</v>
      </c>
      <c r="N45" s="209">
        <v>9.1999999999999993</v>
      </c>
      <c r="O45" s="209">
        <v>17</v>
      </c>
      <c r="P45" s="209">
        <v>60.5</v>
      </c>
      <c r="Q45" s="209">
        <v>432</v>
      </c>
      <c r="R45" s="152">
        <v>149</v>
      </c>
      <c r="W45" s="306"/>
      <c r="X45" s="25" t="s">
        <v>57</v>
      </c>
      <c r="Y45" s="10">
        <v>190</v>
      </c>
      <c r="Z45" s="24">
        <f>AJ45/AI45*Y45</f>
        <v>1.748</v>
      </c>
      <c r="AA45" s="24">
        <f>AK45/AI45*Y45</f>
        <v>3.2300000000000004</v>
      </c>
      <c r="AB45" s="24">
        <f>AL45/AI45*Y45</f>
        <v>11.494999999999999</v>
      </c>
      <c r="AC45" s="24">
        <f>AM45/AI45*Y45</f>
        <v>82.08</v>
      </c>
      <c r="AD45" s="9">
        <v>149</v>
      </c>
      <c r="AH45" s="26" t="s">
        <v>58</v>
      </c>
      <c r="AI45" s="23">
        <v>1000</v>
      </c>
      <c r="AJ45" s="23">
        <v>9.1999999999999993</v>
      </c>
      <c r="AK45" s="23">
        <v>17</v>
      </c>
      <c r="AL45" s="23">
        <v>60.5</v>
      </c>
      <c r="AM45" s="23">
        <v>432</v>
      </c>
      <c r="AN45" s="27">
        <v>149</v>
      </c>
    </row>
    <row r="46" spans="1:41" ht="42" customHeight="1" x14ac:dyDescent="0.3">
      <c r="A46" s="363"/>
      <c r="B46" s="156" t="s">
        <v>198</v>
      </c>
      <c r="C46" s="204">
        <v>10</v>
      </c>
      <c r="D46" s="137">
        <f t="shared" si="23"/>
        <v>0.26</v>
      </c>
      <c r="E46" s="137">
        <f t="shared" si="23"/>
        <v>1.5</v>
      </c>
      <c r="F46" s="137">
        <f t="shared" si="23"/>
        <v>0.36</v>
      </c>
      <c r="G46" s="137">
        <f>Q46/M46*C46</f>
        <v>16.200000000000003</v>
      </c>
      <c r="H46" s="204">
        <v>488</v>
      </c>
      <c r="L46" s="245" t="s">
        <v>199</v>
      </c>
      <c r="M46" s="209">
        <v>1000</v>
      </c>
      <c r="N46" s="209">
        <v>26</v>
      </c>
      <c r="O46" s="209">
        <v>150</v>
      </c>
      <c r="P46" s="209">
        <v>36</v>
      </c>
      <c r="Q46" s="209">
        <v>1620</v>
      </c>
      <c r="R46" s="152">
        <v>133</v>
      </c>
      <c r="W46" s="306"/>
      <c r="X46" s="25" t="s">
        <v>25</v>
      </c>
      <c r="Y46" s="10">
        <v>10</v>
      </c>
      <c r="Z46" s="24"/>
      <c r="AA46" s="24"/>
      <c r="AB46" s="24"/>
      <c r="AC46" s="24"/>
      <c r="AD46" s="9">
        <v>133</v>
      </c>
      <c r="AH46" s="36" t="s">
        <v>25</v>
      </c>
      <c r="AI46" s="23"/>
      <c r="AJ46" s="23"/>
      <c r="AK46" s="23"/>
      <c r="AL46" s="23"/>
      <c r="AM46" s="23"/>
      <c r="AN46" s="27">
        <v>133</v>
      </c>
    </row>
    <row r="47" spans="1:41" ht="42" customHeight="1" x14ac:dyDescent="0.3">
      <c r="A47" s="363"/>
      <c r="B47" s="136" t="s">
        <v>140</v>
      </c>
      <c r="C47" s="267">
        <v>200</v>
      </c>
      <c r="D47" s="110">
        <f t="shared" si="23"/>
        <v>19.400000000000002</v>
      </c>
      <c r="E47" s="110">
        <f t="shared" si="23"/>
        <v>46.733333333333334</v>
      </c>
      <c r="F47" s="110">
        <f>P47/M47*C47</f>
        <v>11.6</v>
      </c>
      <c r="G47" s="110">
        <f>Q47/M47*C47</f>
        <v>544.66666666666663</v>
      </c>
      <c r="H47" s="268">
        <v>371</v>
      </c>
      <c r="L47" s="136" t="s">
        <v>140</v>
      </c>
      <c r="M47" s="267">
        <v>300</v>
      </c>
      <c r="N47" s="267">
        <v>29.1</v>
      </c>
      <c r="O47" s="267">
        <v>70.099999999999994</v>
      </c>
      <c r="P47" s="267">
        <v>17.399999999999999</v>
      </c>
      <c r="Q47" s="267">
        <v>817</v>
      </c>
      <c r="R47" s="268">
        <v>371</v>
      </c>
      <c r="W47" s="306"/>
      <c r="X47" s="25" t="s">
        <v>59</v>
      </c>
      <c r="Y47" s="10">
        <v>80</v>
      </c>
      <c r="Z47" s="24">
        <f t="shared" ref="Z47:Z52" si="24">AJ47/AI47*Y47</f>
        <v>6.8000000000000007</v>
      </c>
      <c r="AA47" s="24">
        <f t="shared" ref="AA47:AA52" si="25">AK47/AI47*Y47</f>
        <v>6.6400000000000006</v>
      </c>
      <c r="AB47" s="24">
        <f t="shared" ref="AB47:AB52" si="26">AL47/AI47*Y47</f>
        <v>3.2</v>
      </c>
      <c r="AC47" s="24">
        <f t="shared" ref="AC47:AC52" si="27">AM47/AI47*Y47</f>
        <v>100</v>
      </c>
      <c r="AD47" s="9">
        <v>377</v>
      </c>
      <c r="AH47" s="36" t="s">
        <v>60</v>
      </c>
      <c r="AI47" s="23">
        <v>100</v>
      </c>
      <c r="AJ47" s="23">
        <v>8.5</v>
      </c>
      <c r="AK47" s="23">
        <v>8.3000000000000007</v>
      </c>
      <c r="AL47" s="23">
        <v>4</v>
      </c>
      <c r="AM47" s="23">
        <v>125</v>
      </c>
      <c r="AN47" s="27">
        <v>377</v>
      </c>
    </row>
    <row r="48" spans="1:41" ht="42" customHeight="1" x14ac:dyDescent="0.3">
      <c r="A48" s="363"/>
      <c r="B48" s="156"/>
      <c r="C48" s="204"/>
      <c r="D48" s="137"/>
      <c r="E48" s="137"/>
      <c r="F48" s="137"/>
      <c r="G48" s="137"/>
      <c r="H48" s="204"/>
      <c r="L48" s="245"/>
      <c r="M48" s="209"/>
      <c r="N48" s="209"/>
      <c r="O48" s="209"/>
      <c r="P48" s="209"/>
      <c r="Q48" s="209"/>
      <c r="R48" s="152"/>
      <c r="W48" s="318"/>
      <c r="X48" s="25" t="s">
        <v>61</v>
      </c>
      <c r="Y48" s="10">
        <v>100</v>
      </c>
      <c r="Z48" s="24">
        <f t="shared" si="24"/>
        <v>2.1</v>
      </c>
      <c r="AA48" s="24">
        <f t="shared" si="25"/>
        <v>4.4000000000000004</v>
      </c>
      <c r="AB48" s="24">
        <f t="shared" si="26"/>
        <v>10.9</v>
      </c>
      <c r="AC48" s="24">
        <f t="shared" si="27"/>
        <v>92</v>
      </c>
      <c r="AD48" s="9">
        <v>434</v>
      </c>
      <c r="AH48" s="36" t="s">
        <v>61</v>
      </c>
      <c r="AI48" s="23">
        <v>100</v>
      </c>
      <c r="AJ48" s="23">
        <v>2.1</v>
      </c>
      <c r="AK48" s="23">
        <v>4.4000000000000004</v>
      </c>
      <c r="AL48" s="23">
        <v>10.9</v>
      </c>
      <c r="AM48" s="23">
        <v>92</v>
      </c>
      <c r="AN48" s="27">
        <v>434</v>
      </c>
    </row>
    <row r="49" spans="1:40" ht="42" customHeight="1" x14ac:dyDescent="0.3">
      <c r="A49" s="363"/>
      <c r="B49" s="156"/>
      <c r="C49" s="204"/>
      <c r="D49" s="137"/>
      <c r="E49" s="137"/>
      <c r="F49" s="137"/>
      <c r="G49" s="137"/>
      <c r="H49" s="204"/>
      <c r="L49" s="245"/>
      <c r="M49" s="209"/>
      <c r="N49" s="209"/>
      <c r="O49" s="209"/>
      <c r="P49" s="209"/>
      <c r="Q49" s="209"/>
      <c r="R49" s="152"/>
      <c r="W49" s="318"/>
      <c r="X49" s="25" t="s">
        <v>62</v>
      </c>
      <c r="Y49" s="10">
        <v>30</v>
      </c>
      <c r="Z49" s="24">
        <f t="shared" si="24"/>
        <v>0.92400000000000004</v>
      </c>
      <c r="AA49" s="24">
        <f t="shared" si="25"/>
        <v>6.375</v>
      </c>
      <c r="AB49" s="24">
        <f t="shared" si="26"/>
        <v>2.0250000000000004</v>
      </c>
      <c r="AC49" s="24">
        <f t="shared" si="27"/>
        <v>69.180000000000007</v>
      </c>
      <c r="AD49" s="9">
        <v>452</v>
      </c>
      <c r="AH49" s="36" t="s">
        <v>63</v>
      </c>
      <c r="AI49" s="23">
        <v>1000</v>
      </c>
      <c r="AJ49" s="23">
        <v>30.8</v>
      </c>
      <c r="AK49" s="23">
        <v>212.5</v>
      </c>
      <c r="AL49" s="23">
        <v>67.5</v>
      </c>
      <c r="AM49" s="23">
        <v>2306</v>
      </c>
      <c r="AN49" s="27">
        <v>452</v>
      </c>
    </row>
    <row r="50" spans="1:40" ht="42" customHeight="1" x14ac:dyDescent="0.3">
      <c r="A50" s="363"/>
      <c r="B50" s="156" t="s">
        <v>64</v>
      </c>
      <c r="C50" s="204">
        <v>180</v>
      </c>
      <c r="D50" s="137">
        <f t="shared" ref="D50:E52" si="28">(N50)/M50*C50</f>
        <v>0.45</v>
      </c>
      <c r="E50" s="137">
        <f t="shared" si="28"/>
        <v>0</v>
      </c>
      <c r="F50" s="137">
        <f>P50/M50*C50</f>
        <v>24.3</v>
      </c>
      <c r="G50" s="137">
        <f t="shared" ref="G50:G52" si="29">Q50/M50*C50</f>
        <v>99.000000000000014</v>
      </c>
      <c r="H50" s="204">
        <v>531</v>
      </c>
      <c r="L50" s="136" t="s">
        <v>64</v>
      </c>
      <c r="M50" s="209">
        <v>200</v>
      </c>
      <c r="N50" s="209">
        <v>0.5</v>
      </c>
      <c r="O50" s="209">
        <v>0</v>
      </c>
      <c r="P50" s="209">
        <v>27</v>
      </c>
      <c r="Q50" s="209">
        <v>110</v>
      </c>
      <c r="R50" s="152">
        <v>527</v>
      </c>
      <c r="W50" s="318"/>
      <c r="X50" s="25" t="s">
        <v>64</v>
      </c>
      <c r="Y50" s="10">
        <v>150</v>
      </c>
      <c r="Z50" s="24">
        <f t="shared" si="24"/>
        <v>0.375</v>
      </c>
      <c r="AA50" s="24">
        <f t="shared" si="25"/>
        <v>0</v>
      </c>
      <c r="AB50" s="24">
        <f t="shared" si="26"/>
        <v>20.25</v>
      </c>
      <c r="AC50" s="24">
        <f t="shared" si="27"/>
        <v>82.5</v>
      </c>
      <c r="AD50" s="9">
        <v>527</v>
      </c>
      <c r="AH50" s="26" t="s">
        <v>64</v>
      </c>
      <c r="AI50" s="23">
        <v>200</v>
      </c>
      <c r="AJ50" s="23">
        <v>0.5</v>
      </c>
      <c r="AK50" s="23">
        <v>0</v>
      </c>
      <c r="AL50" s="23">
        <v>27</v>
      </c>
      <c r="AM50" s="23">
        <v>110</v>
      </c>
      <c r="AN50" s="27">
        <v>527</v>
      </c>
    </row>
    <row r="51" spans="1:40" ht="42" customHeight="1" x14ac:dyDescent="0.3">
      <c r="A51" s="363"/>
      <c r="B51" s="156" t="s">
        <v>181</v>
      </c>
      <c r="C51" s="204">
        <v>25</v>
      </c>
      <c r="D51" s="137">
        <f t="shared" si="28"/>
        <v>1.9</v>
      </c>
      <c r="E51" s="137">
        <f t="shared" si="28"/>
        <v>0.2</v>
      </c>
      <c r="F51" s="137">
        <f t="shared" ref="F51:F52" si="30">(P51)/O51*E51</f>
        <v>12.3</v>
      </c>
      <c r="G51" s="137">
        <f t="shared" si="29"/>
        <v>58.75</v>
      </c>
      <c r="H51" s="204">
        <v>114</v>
      </c>
      <c r="L51" s="136" t="s">
        <v>33</v>
      </c>
      <c r="M51" s="209">
        <v>100</v>
      </c>
      <c r="N51" s="209">
        <v>7.6</v>
      </c>
      <c r="O51" s="209">
        <v>0.8</v>
      </c>
      <c r="P51" s="209">
        <v>49.2</v>
      </c>
      <c r="Q51" s="209">
        <v>235</v>
      </c>
      <c r="R51" s="152">
        <v>114</v>
      </c>
      <c r="W51" s="318"/>
      <c r="X51" s="25" t="s">
        <v>33</v>
      </c>
      <c r="Y51" s="184">
        <v>60</v>
      </c>
      <c r="Z51" s="185">
        <f t="shared" si="24"/>
        <v>4.5599999999999996</v>
      </c>
      <c r="AA51" s="185">
        <f t="shared" si="25"/>
        <v>0.48</v>
      </c>
      <c r="AB51" s="185">
        <f t="shared" si="26"/>
        <v>29.520000000000003</v>
      </c>
      <c r="AC51" s="185">
        <f t="shared" si="27"/>
        <v>141</v>
      </c>
      <c r="AD51" s="186">
        <v>114</v>
      </c>
      <c r="AH51" s="26" t="s">
        <v>33</v>
      </c>
      <c r="AI51" s="182">
        <v>100</v>
      </c>
      <c r="AJ51" s="182">
        <v>7.6</v>
      </c>
      <c r="AK51" s="182">
        <v>0.8</v>
      </c>
      <c r="AL51" s="182">
        <v>49.2</v>
      </c>
      <c r="AM51" s="182">
        <v>235</v>
      </c>
      <c r="AN51" s="183">
        <v>114</v>
      </c>
    </row>
    <row r="52" spans="1:40" ht="42" customHeight="1" x14ac:dyDescent="0.3">
      <c r="A52" s="365"/>
      <c r="B52" s="156" t="s">
        <v>217</v>
      </c>
      <c r="C52" s="204">
        <v>25</v>
      </c>
      <c r="D52" s="137">
        <f t="shared" si="28"/>
        <v>1.6500000000000001</v>
      </c>
      <c r="E52" s="137">
        <f t="shared" si="28"/>
        <v>0.30000000000000004</v>
      </c>
      <c r="F52" s="137">
        <f t="shared" si="30"/>
        <v>8.3500000000000014</v>
      </c>
      <c r="G52" s="137">
        <f t="shared" si="29"/>
        <v>43.5</v>
      </c>
      <c r="H52" s="204">
        <v>115</v>
      </c>
      <c r="L52" s="136" t="s">
        <v>34</v>
      </c>
      <c r="M52" s="209">
        <v>100</v>
      </c>
      <c r="N52" s="209">
        <v>6.6</v>
      </c>
      <c r="O52" s="209">
        <v>1.2</v>
      </c>
      <c r="P52" s="209">
        <v>33.4</v>
      </c>
      <c r="Q52" s="209">
        <v>174</v>
      </c>
      <c r="R52" s="152">
        <v>115</v>
      </c>
      <c r="W52" s="319"/>
      <c r="X52" s="25" t="s">
        <v>34</v>
      </c>
      <c r="Y52" s="184">
        <v>50</v>
      </c>
      <c r="Z52" s="185">
        <f t="shared" si="24"/>
        <v>3.3000000000000003</v>
      </c>
      <c r="AA52" s="185">
        <f t="shared" si="25"/>
        <v>0.6</v>
      </c>
      <c r="AB52" s="185">
        <f t="shared" si="26"/>
        <v>16.7</v>
      </c>
      <c r="AC52" s="185">
        <f t="shared" si="27"/>
        <v>87</v>
      </c>
      <c r="AD52" s="186">
        <v>115</v>
      </c>
      <c r="AH52" s="26" t="s">
        <v>34</v>
      </c>
      <c r="AI52" s="182">
        <v>100</v>
      </c>
      <c r="AJ52" s="182">
        <v>6.6</v>
      </c>
      <c r="AK52" s="182">
        <v>1.2</v>
      </c>
      <c r="AL52" s="182">
        <v>33.4</v>
      </c>
      <c r="AM52" s="182">
        <v>174</v>
      </c>
      <c r="AN52" s="183">
        <v>115</v>
      </c>
    </row>
    <row r="53" spans="1:40" ht="42" customHeight="1" x14ac:dyDescent="0.3">
      <c r="A53" s="307" t="s">
        <v>35</v>
      </c>
      <c r="B53" s="330"/>
      <c r="C53" s="204">
        <f>SUM(C45:C52)</f>
        <v>620</v>
      </c>
      <c r="D53" s="137">
        <f>SUM(D45:D52)</f>
        <v>25.315999999999999</v>
      </c>
      <c r="E53" s="137">
        <f>SUM(E45:E52)</f>
        <v>51.793333333333337</v>
      </c>
      <c r="F53" s="137">
        <f>SUM(F45:F52)</f>
        <v>67.800000000000011</v>
      </c>
      <c r="G53" s="137">
        <f>SUM(G45:G52)</f>
        <v>839.87666666666667</v>
      </c>
      <c r="H53" s="204"/>
      <c r="L53" s="136"/>
      <c r="M53" s="209"/>
      <c r="N53" s="209"/>
      <c r="O53" s="209"/>
      <c r="P53" s="209"/>
      <c r="Q53" s="209"/>
      <c r="R53" s="209"/>
      <c r="W53" s="28" t="s">
        <v>35</v>
      </c>
      <c r="X53" s="25"/>
      <c r="Y53" s="10">
        <f>SUM(Y45:Y52)</f>
        <v>670</v>
      </c>
      <c r="Z53" s="24">
        <f>SUM(Z45:Z52)</f>
        <v>19.806999999999999</v>
      </c>
      <c r="AA53" s="24">
        <f>SUM(AA45:AA52)</f>
        <v>21.725000000000005</v>
      </c>
      <c r="AB53" s="24">
        <f>SUM(AB45:AB52)</f>
        <v>94.09</v>
      </c>
      <c r="AC53" s="24">
        <f>SUM(AC45:AC52)</f>
        <v>653.76</v>
      </c>
      <c r="AD53" s="10"/>
      <c r="AH53" s="26"/>
      <c r="AI53" s="23"/>
      <c r="AJ53" s="23"/>
      <c r="AK53" s="23"/>
      <c r="AL53" s="23"/>
      <c r="AM53" s="23"/>
      <c r="AN53" s="23"/>
    </row>
    <row r="54" spans="1:40" ht="50.25" customHeight="1" x14ac:dyDescent="0.3">
      <c r="A54" s="336" t="s">
        <v>36</v>
      </c>
      <c r="B54" s="156" t="s">
        <v>206</v>
      </c>
      <c r="C54" s="204">
        <v>60</v>
      </c>
      <c r="D54" s="137">
        <f t="shared" ref="D54:F55" si="31">(N54)/M54*C54</f>
        <v>4.7</v>
      </c>
      <c r="E54" s="137">
        <f t="shared" si="31"/>
        <v>4.8</v>
      </c>
      <c r="F54" s="137">
        <f t="shared" si="31"/>
        <v>33.9</v>
      </c>
      <c r="G54" s="137">
        <f>Q54/M54*C54</f>
        <v>198</v>
      </c>
      <c r="H54" s="204">
        <v>582</v>
      </c>
      <c r="L54" s="136" t="s">
        <v>65</v>
      </c>
      <c r="M54" s="209">
        <v>60</v>
      </c>
      <c r="N54" s="209">
        <v>4.7</v>
      </c>
      <c r="O54" s="209">
        <v>4.8</v>
      </c>
      <c r="P54" s="209">
        <v>33.9</v>
      </c>
      <c r="Q54" s="209">
        <v>198</v>
      </c>
      <c r="R54" s="152">
        <v>582</v>
      </c>
      <c r="W54" s="302" t="s">
        <v>36</v>
      </c>
      <c r="X54" s="25" t="s">
        <v>65</v>
      </c>
      <c r="Y54" s="10">
        <v>50</v>
      </c>
      <c r="Z54" s="24">
        <f>AJ54/AI54*Y54</f>
        <v>3.916666666666667</v>
      </c>
      <c r="AA54" s="24">
        <f>AK54/AI54*Y54</f>
        <v>4</v>
      </c>
      <c r="AB54" s="24">
        <f>AL54/AI54*Y54</f>
        <v>28.249999999999996</v>
      </c>
      <c r="AC54" s="24">
        <f>AM54/AI54*Y54</f>
        <v>165</v>
      </c>
      <c r="AD54" s="9">
        <v>582</v>
      </c>
      <c r="AH54" s="26" t="s">
        <v>65</v>
      </c>
      <c r="AI54" s="23">
        <v>60</v>
      </c>
      <c r="AJ54" s="23">
        <v>4.7</v>
      </c>
      <c r="AK54" s="23">
        <v>4.8</v>
      </c>
      <c r="AL54" s="23">
        <v>33.9</v>
      </c>
      <c r="AM54" s="23">
        <v>198</v>
      </c>
      <c r="AN54" s="27">
        <v>582</v>
      </c>
    </row>
    <row r="55" spans="1:40" ht="42" customHeight="1" x14ac:dyDescent="0.3">
      <c r="A55" s="336"/>
      <c r="B55" s="156" t="s">
        <v>66</v>
      </c>
      <c r="C55" s="204">
        <v>180</v>
      </c>
      <c r="D55" s="137">
        <f t="shared" si="31"/>
        <v>0.9</v>
      </c>
      <c r="E55" s="137">
        <f t="shared" si="31"/>
        <v>0.18000000000000002</v>
      </c>
      <c r="F55" s="137">
        <f t="shared" si="31"/>
        <v>18.18</v>
      </c>
      <c r="G55" s="137">
        <f>Q55/M55*C55</f>
        <v>82.8</v>
      </c>
      <c r="H55" s="204">
        <v>537</v>
      </c>
      <c r="L55" s="136" t="s">
        <v>66</v>
      </c>
      <c r="M55" s="209">
        <v>100</v>
      </c>
      <c r="N55" s="209">
        <v>0.5</v>
      </c>
      <c r="O55" s="209">
        <v>0.1</v>
      </c>
      <c r="P55" s="209">
        <v>10.1</v>
      </c>
      <c r="Q55" s="209">
        <v>46</v>
      </c>
      <c r="R55" s="152">
        <v>537</v>
      </c>
      <c r="W55" s="302"/>
      <c r="X55" s="25" t="s">
        <v>66</v>
      </c>
      <c r="Y55" s="10">
        <v>190</v>
      </c>
      <c r="Z55" s="24">
        <f>AJ55/AI55*Y55</f>
        <v>0.95000000000000007</v>
      </c>
      <c r="AA55" s="24">
        <f>AK55/AI55*Y55</f>
        <v>0.19</v>
      </c>
      <c r="AB55" s="24">
        <f>AL55/AI55*Y55</f>
        <v>19.189999999999998</v>
      </c>
      <c r="AC55" s="24">
        <f>AM55/AI55*Y55</f>
        <v>87.4</v>
      </c>
      <c r="AD55" s="9">
        <v>537</v>
      </c>
      <c r="AH55" s="26" t="s">
        <v>66</v>
      </c>
      <c r="AI55" s="23">
        <v>100</v>
      </c>
      <c r="AJ55" s="23">
        <v>0.5</v>
      </c>
      <c r="AK55" s="23">
        <v>0.1</v>
      </c>
      <c r="AL55" s="23">
        <v>10.1</v>
      </c>
      <c r="AM55" s="23">
        <v>46</v>
      </c>
      <c r="AN55" s="27">
        <v>537</v>
      </c>
    </row>
    <row r="56" spans="1:40" ht="42" customHeight="1" x14ac:dyDescent="0.3">
      <c r="A56" s="307" t="s">
        <v>39</v>
      </c>
      <c r="B56" s="308"/>
      <c r="C56" s="204">
        <f>SUM(C54:C55)</f>
        <v>240</v>
      </c>
      <c r="D56" s="137">
        <f>SUM(D54:D55)</f>
        <v>5.6000000000000005</v>
      </c>
      <c r="E56" s="137">
        <f>SUM(E54:E55)</f>
        <v>4.9799999999999995</v>
      </c>
      <c r="F56" s="137">
        <f>SUM(F54:F55)</f>
        <v>52.08</v>
      </c>
      <c r="G56" s="137">
        <f>SUM(G54:G55)</f>
        <v>280.8</v>
      </c>
      <c r="H56" s="204"/>
      <c r="L56" s="136"/>
      <c r="M56" s="209"/>
      <c r="N56" s="209"/>
      <c r="O56" s="209"/>
      <c r="P56" s="209"/>
      <c r="Q56" s="209"/>
      <c r="R56" s="209"/>
      <c r="W56" s="28" t="s">
        <v>39</v>
      </c>
      <c r="X56" s="25"/>
      <c r="Y56" s="10">
        <f>SUM(Y54:Y55)</f>
        <v>240</v>
      </c>
      <c r="Z56" s="24">
        <f>SUM(Z54:Z55)</f>
        <v>4.8666666666666671</v>
      </c>
      <c r="AA56" s="24">
        <f>SUM(AA54:AA55)</f>
        <v>4.1900000000000004</v>
      </c>
      <c r="AB56" s="24">
        <f>SUM(AB54:AB55)</f>
        <v>47.44</v>
      </c>
      <c r="AC56" s="24">
        <f>SUM(AC54:AC55)</f>
        <v>252.4</v>
      </c>
      <c r="AD56" s="10"/>
      <c r="AH56" s="26"/>
      <c r="AI56" s="23"/>
      <c r="AJ56" s="23"/>
      <c r="AK56" s="23"/>
      <c r="AL56" s="23"/>
      <c r="AM56" s="23"/>
      <c r="AN56" s="23"/>
    </row>
    <row r="57" spans="1:40" ht="72.75" customHeight="1" x14ac:dyDescent="0.3">
      <c r="A57" s="362" t="s">
        <v>40</v>
      </c>
      <c r="B57" s="156" t="s">
        <v>293</v>
      </c>
      <c r="C57" s="204">
        <v>200</v>
      </c>
      <c r="D57" s="137">
        <f t="shared" ref="D57:D58" si="32">(N57)/M57*C57</f>
        <v>10</v>
      </c>
      <c r="E57" s="137">
        <f t="shared" ref="E57:E58" si="33">(O57)/N57*D57</f>
        <v>9.8000000000000007</v>
      </c>
      <c r="F57" s="137">
        <f t="shared" ref="F57" si="34">(P57)/O57*E57</f>
        <v>51.8</v>
      </c>
      <c r="G57" s="137">
        <f>Q57/M57*C57</f>
        <v>345</v>
      </c>
      <c r="H57" s="204">
        <v>292</v>
      </c>
      <c r="L57" s="136" t="s">
        <v>294</v>
      </c>
      <c r="M57" s="209">
        <v>200</v>
      </c>
      <c r="N57" s="209">
        <v>10</v>
      </c>
      <c r="O57" s="209">
        <v>9.8000000000000007</v>
      </c>
      <c r="P57" s="209">
        <v>51.8</v>
      </c>
      <c r="Q57" s="209">
        <v>345</v>
      </c>
      <c r="R57" s="152">
        <v>292</v>
      </c>
      <c r="W57" s="305" t="s">
        <v>40</v>
      </c>
      <c r="X57" s="25" t="s">
        <v>51</v>
      </c>
      <c r="Y57" s="133">
        <v>150</v>
      </c>
      <c r="Z57" s="134">
        <f>AJ57/AI57*Y57</f>
        <v>4.71</v>
      </c>
      <c r="AA57" s="134">
        <f>AK57/AI57*Y57</f>
        <v>8.8650000000000002</v>
      </c>
      <c r="AB57" s="134">
        <f>AL57/AI57*Y57</f>
        <v>27.75</v>
      </c>
      <c r="AC57" s="134">
        <f>AM57/AI57*Y57</f>
        <v>209.55</v>
      </c>
      <c r="AD57" s="135">
        <v>259</v>
      </c>
      <c r="AH57" s="26" t="s">
        <v>51</v>
      </c>
      <c r="AI57" s="131">
        <v>1000</v>
      </c>
      <c r="AJ57" s="131">
        <v>31.4</v>
      </c>
      <c r="AK57" s="131">
        <v>59.1</v>
      </c>
      <c r="AL57" s="131">
        <v>185</v>
      </c>
      <c r="AM57" s="131">
        <v>1397</v>
      </c>
      <c r="AN57" s="132">
        <v>259</v>
      </c>
    </row>
    <row r="58" spans="1:40" ht="42" customHeight="1" x14ac:dyDescent="0.3">
      <c r="A58" s="363"/>
      <c r="B58" s="136" t="s">
        <v>45</v>
      </c>
      <c r="C58" s="152">
        <v>200</v>
      </c>
      <c r="D58" s="110">
        <f t="shared" si="32"/>
        <v>0.7</v>
      </c>
      <c r="E58" s="110">
        <f t="shared" si="33"/>
        <v>0.3</v>
      </c>
      <c r="F58" s="110">
        <f>P58/M58*C58</f>
        <v>22.8</v>
      </c>
      <c r="G58" s="110">
        <f>Q58/M58*C58</f>
        <v>97</v>
      </c>
      <c r="H58" s="152">
        <v>538</v>
      </c>
      <c r="L58" s="136" t="s">
        <v>45</v>
      </c>
      <c r="M58" s="209">
        <v>200</v>
      </c>
      <c r="N58" s="209">
        <v>0.7</v>
      </c>
      <c r="O58" s="209">
        <v>0.3</v>
      </c>
      <c r="P58" s="209">
        <v>22.8</v>
      </c>
      <c r="Q58" s="209">
        <v>97</v>
      </c>
      <c r="R58" s="152">
        <v>538</v>
      </c>
      <c r="W58" s="306"/>
      <c r="X58" s="25" t="s">
        <v>45</v>
      </c>
      <c r="Y58" s="184">
        <v>200</v>
      </c>
      <c r="Z58" s="185">
        <f>AJ58/AI58*Y58</f>
        <v>0.7</v>
      </c>
      <c r="AA58" s="185">
        <f>AK58/AI58*Y58</f>
        <v>0.3</v>
      </c>
      <c r="AB58" s="185">
        <f>AL58/AI58*Y58</f>
        <v>22.8</v>
      </c>
      <c r="AC58" s="185">
        <f>AM58/AI58*Y58</f>
        <v>97</v>
      </c>
      <c r="AD58" s="186">
        <v>538</v>
      </c>
      <c r="AH58" s="26" t="s">
        <v>45</v>
      </c>
      <c r="AI58" s="182">
        <v>200</v>
      </c>
      <c r="AJ58" s="182">
        <v>0.7</v>
      </c>
      <c r="AK58" s="182">
        <v>0.3</v>
      </c>
      <c r="AL58" s="182">
        <v>22.8</v>
      </c>
      <c r="AM58" s="182">
        <v>97</v>
      </c>
      <c r="AN58" s="183">
        <v>538</v>
      </c>
    </row>
    <row r="59" spans="1:40" ht="42" customHeight="1" x14ac:dyDescent="0.3">
      <c r="A59" s="363"/>
      <c r="B59" s="156" t="s">
        <v>217</v>
      </c>
      <c r="C59" s="204">
        <v>25</v>
      </c>
      <c r="D59" s="137">
        <f t="shared" ref="D59" si="35">(N59)/M59*C59</f>
        <v>1.6500000000000001</v>
      </c>
      <c r="E59" s="137">
        <f t="shared" ref="E59" si="36">(O59)/N59*D59</f>
        <v>0.30000000000000004</v>
      </c>
      <c r="F59" s="137">
        <f t="shared" ref="F59" si="37">(P59)/O59*E59</f>
        <v>8.3500000000000014</v>
      </c>
      <c r="G59" s="137">
        <f t="shared" ref="G59" si="38">Q59/M59*C59</f>
        <v>43.5</v>
      </c>
      <c r="H59" s="204">
        <v>115</v>
      </c>
      <c r="L59" s="136" t="s">
        <v>34</v>
      </c>
      <c r="M59" s="209">
        <v>100</v>
      </c>
      <c r="N59" s="209">
        <v>6.6</v>
      </c>
      <c r="O59" s="209">
        <v>1.2</v>
      </c>
      <c r="P59" s="209">
        <v>33.4</v>
      </c>
      <c r="Q59" s="209">
        <v>174</v>
      </c>
      <c r="R59" s="152">
        <v>115</v>
      </c>
      <c r="W59" s="306"/>
      <c r="X59" s="25" t="s">
        <v>34</v>
      </c>
      <c r="Y59" s="184">
        <v>50</v>
      </c>
      <c r="Z59" s="185">
        <f t="shared" ref="Z59" si="39">AJ59/AI59*Y59</f>
        <v>3.3000000000000003</v>
      </c>
      <c r="AA59" s="185">
        <f t="shared" ref="AA59" si="40">AK59/AI59*Y59</f>
        <v>0.6</v>
      </c>
      <c r="AB59" s="185">
        <f t="shared" ref="AB59" si="41">AL59/AI59*Y59</f>
        <v>16.7</v>
      </c>
      <c r="AC59" s="185">
        <f t="shared" ref="AC59" si="42">AM59/AI59*Y59</f>
        <v>87</v>
      </c>
      <c r="AD59" s="186">
        <v>115</v>
      </c>
      <c r="AH59" s="26" t="s">
        <v>34</v>
      </c>
      <c r="AI59" s="182">
        <v>100</v>
      </c>
      <c r="AJ59" s="182">
        <v>6.6</v>
      </c>
      <c r="AK59" s="182">
        <v>1.2</v>
      </c>
      <c r="AL59" s="182">
        <v>33.4</v>
      </c>
      <c r="AM59" s="182">
        <v>174</v>
      </c>
      <c r="AN59" s="183">
        <v>115</v>
      </c>
    </row>
    <row r="60" spans="1:40" ht="42" customHeight="1" x14ac:dyDescent="0.3">
      <c r="A60" s="363"/>
      <c r="B60" s="156" t="s">
        <v>181</v>
      </c>
      <c r="C60" s="204">
        <v>25</v>
      </c>
      <c r="D60" s="137">
        <f t="shared" ref="D60" si="43">(N60)/M60*C60</f>
        <v>1.6500000000000001</v>
      </c>
      <c r="E60" s="137">
        <f t="shared" ref="E60" si="44">(O60)/N60*D60</f>
        <v>0.30000000000000004</v>
      </c>
      <c r="F60" s="137">
        <f t="shared" ref="F60" si="45">(P60)/O60*E60</f>
        <v>8.3500000000000014</v>
      </c>
      <c r="G60" s="137">
        <f t="shared" ref="G60" si="46">Q60/M60*C60</f>
        <v>43.5</v>
      </c>
      <c r="H60" s="204">
        <v>115</v>
      </c>
      <c r="L60" s="136" t="s">
        <v>46</v>
      </c>
      <c r="M60" s="209">
        <v>100</v>
      </c>
      <c r="N60" s="209">
        <v>6.6</v>
      </c>
      <c r="O60" s="209">
        <v>1.2</v>
      </c>
      <c r="P60" s="209">
        <v>33.4</v>
      </c>
      <c r="Q60" s="209">
        <v>174</v>
      </c>
      <c r="R60" s="152">
        <v>115</v>
      </c>
      <c r="W60" s="318"/>
      <c r="X60" s="25" t="s">
        <v>46</v>
      </c>
      <c r="Y60" s="10"/>
      <c r="Z60" s="24"/>
      <c r="AA60" s="24"/>
      <c r="AB60" s="24"/>
      <c r="AC60" s="24"/>
      <c r="AD60" s="9">
        <v>114</v>
      </c>
      <c r="AH60" s="26" t="s">
        <v>46</v>
      </c>
      <c r="AI60" s="23"/>
      <c r="AJ60" s="23"/>
      <c r="AK60" s="23"/>
      <c r="AL60" s="23"/>
      <c r="AM60" s="23"/>
      <c r="AN60" s="27">
        <v>114</v>
      </c>
    </row>
    <row r="61" spans="1:40" ht="56.25" customHeight="1" x14ac:dyDescent="0.3">
      <c r="A61" s="222"/>
      <c r="B61" s="156"/>
      <c r="C61" s="204"/>
      <c r="D61" s="137"/>
      <c r="E61" s="137"/>
      <c r="F61" s="137"/>
      <c r="G61" s="137"/>
      <c r="H61" s="204"/>
      <c r="L61" s="136" t="s">
        <v>20</v>
      </c>
      <c r="M61" s="209">
        <v>100</v>
      </c>
      <c r="N61" s="209">
        <v>0.4</v>
      </c>
      <c r="O61" s="209">
        <v>0.4</v>
      </c>
      <c r="P61" s="209">
        <v>9.8000000000000007</v>
      </c>
      <c r="Q61" s="209">
        <v>47</v>
      </c>
      <c r="R61" s="152">
        <v>118</v>
      </c>
      <c r="W61" s="37"/>
      <c r="X61" s="25" t="s">
        <v>20</v>
      </c>
      <c r="Y61" s="13">
        <v>110</v>
      </c>
      <c r="Z61" s="24">
        <f>AJ61/AI61*Y61</f>
        <v>0.44</v>
      </c>
      <c r="AA61" s="24">
        <f>AK61/AI61*Y61</f>
        <v>0.44</v>
      </c>
      <c r="AB61" s="24">
        <f>AL61/AI61*Y61</f>
        <v>10.780000000000001</v>
      </c>
      <c r="AC61" s="24">
        <f>AM61/AI61*Y61</f>
        <v>51.699999999999996</v>
      </c>
      <c r="AD61" s="14">
        <v>118</v>
      </c>
      <c r="AH61" s="26" t="s">
        <v>20</v>
      </c>
      <c r="AI61" s="23">
        <v>100</v>
      </c>
      <c r="AJ61" s="23">
        <v>0.4</v>
      </c>
      <c r="AK61" s="23">
        <v>0.4</v>
      </c>
      <c r="AL61" s="23">
        <v>9.8000000000000007</v>
      </c>
      <c r="AM61" s="23">
        <v>47</v>
      </c>
      <c r="AN61" s="27">
        <v>118</v>
      </c>
    </row>
    <row r="62" spans="1:40" ht="42" customHeight="1" x14ac:dyDescent="0.3">
      <c r="A62" s="307" t="s">
        <v>47</v>
      </c>
      <c r="B62" s="308"/>
      <c r="C62" s="204">
        <f>SUM(C57:C61)</f>
        <v>450</v>
      </c>
      <c r="D62" s="203">
        <f>SUM(D57:D61)</f>
        <v>14</v>
      </c>
      <c r="E62" s="203">
        <f>SUM(E57:E61)</f>
        <v>10.700000000000003</v>
      </c>
      <c r="F62" s="203">
        <f>SUM(F57:F61)</f>
        <v>91.299999999999983</v>
      </c>
      <c r="G62" s="203">
        <f>SUM(G57:G61)</f>
        <v>529</v>
      </c>
      <c r="H62" s="204"/>
      <c r="L62" s="136"/>
      <c r="M62" s="209"/>
      <c r="N62" s="209"/>
      <c r="O62" s="209"/>
      <c r="P62" s="209"/>
      <c r="Q62" s="209"/>
      <c r="R62" s="152"/>
      <c r="W62" s="28" t="s">
        <v>47</v>
      </c>
      <c r="X62" s="25"/>
      <c r="Y62" s="10">
        <f>SUM(Y57:Y60)</f>
        <v>400</v>
      </c>
      <c r="Z62" s="24">
        <f>SUM(Z57:Z60)</f>
        <v>8.7100000000000009</v>
      </c>
      <c r="AA62" s="24">
        <f>SUM(AA57:AA60)</f>
        <v>9.7650000000000006</v>
      </c>
      <c r="AB62" s="24">
        <f>SUM(AB57:AB60)</f>
        <v>67.25</v>
      </c>
      <c r="AC62" s="24">
        <f>SUM(AC57:AC60)</f>
        <v>393.55</v>
      </c>
      <c r="AD62" s="9"/>
      <c r="AH62" s="26"/>
      <c r="AI62" s="23"/>
      <c r="AJ62" s="23"/>
      <c r="AK62" s="23"/>
      <c r="AL62" s="23"/>
      <c r="AM62" s="23"/>
      <c r="AN62" s="27"/>
    </row>
    <row r="63" spans="1:40" ht="42" customHeight="1" x14ac:dyDescent="0.3">
      <c r="A63" s="307" t="s">
        <v>69</v>
      </c>
      <c r="B63" s="308"/>
      <c r="C63" s="217">
        <f>C62+C56+C53+C42+C41</f>
        <v>1845</v>
      </c>
      <c r="D63" s="137">
        <f>D62+D56+D53+D42</f>
        <v>61.353142857142856</v>
      </c>
      <c r="E63" s="137">
        <f>E62+E56+E53+E42</f>
        <v>87.891904761904769</v>
      </c>
      <c r="F63" s="137">
        <f>F62+F56+F53+F42</f>
        <v>256.0985714285714</v>
      </c>
      <c r="G63" s="137">
        <f>G62+G56+G53+G42</f>
        <v>2060.0623809523809</v>
      </c>
      <c r="H63" s="204"/>
      <c r="L63" s="136"/>
      <c r="M63" s="209"/>
      <c r="N63" s="209"/>
      <c r="O63" s="209"/>
      <c r="P63" s="209"/>
      <c r="Q63" s="209"/>
      <c r="R63" s="152"/>
      <c r="W63" s="28" t="s">
        <v>69</v>
      </c>
      <c r="X63" s="25"/>
      <c r="Y63" s="10">
        <f>Y62+Y56+Y53+Y42</f>
        <v>1830</v>
      </c>
      <c r="Z63" s="24">
        <f>Z62+Z56+Z53+Z42</f>
        <v>46.689380952380958</v>
      </c>
      <c r="AA63" s="24">
        <f>AA62+AA56+AA53+AA42</f>
        <v>50.752857142857152</v>
      </c>
      <c r="AB63" s="24">
        <f>AB62+AB56+AB53+AB42</f>
        <v>259.19285714285718</v>
      </c>
      <c r="AC63" s="24">
        <f>AC62+AC56+AC53+AC42</f>
        <v>1673.9385714285715</v>
      </c>
      <c r="AD63" s="9"/>
      <c r="AH63" s="26"/>
      <c r="AI63" s="23"/>
      <c r="AJ63" s="23"/>
      <c r="AK63" s="23"/>
      <c r="AL63" s="23"/>
      <c r="AM63" s="23"/>
      <c r="AN63" s="27"/>
    </row>
    <row r="64" spans="1:40" ht="42" customHeight="1" x14ac:dyDescent="0.3">
      <c r="A64" s="307" t="s">
        <v>49</v>
      </c>
      <c r="B64" s="308"/>
      <c r="C64" s="219">
        <v>1800</v>
      </c>
      <c r="D64" s="221">
        <v>54</v>
      </c>
      <c r="E64" s="221">
        <v>60</v>
      </c>
      <c r="F64" s="221">
        <v>261</v>
      </c>
      <c r="G64" s="221">
        <v>1800</v>
      </c>
      <c r="H64" s="219"/>
      <c r="L64" s="230"/>
      <c r="M64" s="230"/>
      <c r="N64" s="230"/>
      <c r="O64" s="230"/>
      <c r="P64" s="230"/>
      <c r="Q64" s="230"/>
      <c r="R64" s="229"/>
      <c r="W64" s="45" t="s">
        <v>49</v>
      </c>
      <c r="X64" s="46"/>
      <c r="Y64" s="47">
        <v>1800</v>
      </c>
      <c r="Z64" s="51">
        <v>54</v>
      </c>
      <c r="AA64" s="51">
        <v>60</v>
      </c>
      <c r="AB64" s="51">
        <v>261</v>
      </c>
      <c r="AC64" s="51">
        <v>1800</v>
      </c>
      <c r="AD64" s="48"/>
      <c r="AH64" s="47"/>
      <c r="AI64" s="49"/>
      <c r="AJ64" s="49"/>
      <c r="AK64" s="49"/>
      <c r="AL64" s="49"/>
      <c r="AM64" s="49"/>
      <c r="AN64" s="50"/>
    </row>
    <row r="65" spans="1:40" ht="42" customHeight="1" x14ac:dyDescent="0.3">
      <c r="A65" s="312" t="s">
        <v>5</v>
      </c>
      <c r="B65" s="312" t="s">
        <v>6</v>
      </c>
      <c r="C65" s="321" t="s">
        <v>7</v>
      </c>
      <c r="D65" s="312" t="s">
        <v>8</v>
      </c>
      <c r="E65" s="312"/>
      <c r="F65" s="312"/>
      <c r="G65" s="312" t="s">
        <v>9</v>
      </c>
      <c r="H65" s="321" t="s">
        <v>10</v>
      </c>
      <c r="L65" s="312" t="s">
        <v>6</v>
      </c>
      <c r="M65" s="312" t="s">
        <v>7</v>
      </c>
      <c r="N65" s="312" t="s">
        <v>8</v>
      </c>
      <c r="O65" s="312"/>
      <c r="P65" s="312"/>
      <c r="Q65" s="312" t="s">
        <v>9</v>
      </c>
      <c r="R65" s="321" t="s">
        <v>10</v>
      </c>
      <c r="W65" s="322" t="s">
        <v>5</v>
      </c>
      <c r="X65" s="323" t="s">
        <v>6</v>
      </c>
      <c r="Y65" s="324" t="s">
        <v>7</v>
      </c>
      <c r="Z65" s="325" t="s">
        <v>8</v>
      </c>
      <c r="AA65" s="325"/>
      <c r="AB65" s="325"/>
      <c r="AC65" s="325" t="s">
        <v>9</v>
      </c>
      <c r="AD65" s="326" t="s">
        <v>10</v>
      </c>
      <c r="AH65" s="324" t="s">
        <v>6</v>
      </c>
      <c r="AI65" s="310" t="s">
        <v>7</v>
      </c>
      <c r="AJ65" s="310" t="s">
        <v>8</v>
      </c>
      <c r="AK65" s="310"/>
      <c r="AL65" s="310"/>
      <c r="AM65" s="310" t="s">
        <v>9</v>
      </c>
      <c r="AN65" s="314" t="s">
        <v>10</v>
      </c>
    </row>
    <row r="66" spans="1:40" ht="42" customHeight="1" x14ac:dyDescent="0.3">
      <c r="A66" s="312"/>
      <c r="B66" s="312"/>
      <c r="C66" s="321"/>
      <c r="D66" s="209" t="s">
        <v>11</v>
      </c>
      <c r="E66" s="209" t="s">
        <v>12</v>
      </c>
      <c r="F66" s="209" t="s">
        <v>13</v>
      </c>
      <c r="G66" s="312"/>
      <c r="H66" s="321"/>
      <c r="L66" s="312"/>
      <c r="M66" s="312"/>
      <c r="N66" s="209" t="s">
        <v>11</v>
      </c>
      <c r="O66" s="209" t="s">
        <v>12</v>
      </c>
      <c r="P66" s="209" t="s">
        <v>13</v>
      </c>
      <c r="Q66" s="312"/>
      <c r="R66" s="321"/>
      <c r="W66" s="322"/>
      <c r="X66" s="323"/>
      <c r="Y66" s="324"/>
      <c r="Z66" s="24" t="s">
        <v>11</v>
      </c>
      <c r="AA66" s="24" t="s">
        <v>12</v>
      </c>
      <c r="AB66" s="24" t="s">
        <v>13</v>
      </c>
      <c r="AC66" s="325"/>
      <c r="AD66" s="326"/>
      <c r="AH66" s="324"/>
      <c r="AI66" s="310"/>
      <c r="AJ66" s="23" t="s">
        <v>11</v>
      </c>
      <c r="AK66" s="23" t="s">
        <v>12</v>
      </c>
      <c r="AL66" s="23" t="s">
        <v>13</v>
      </c>
      <c r="AM66" s="310"/>
      <c r="AN66" s="314"/>
    </row>
    <row r="67" spans="1:40" ht="54.75" customHeight="1" x14ac:dyDescent="0.3">
      <c r="A67" s="288" t="s">
        <v>70</v>
      </c>
      <c r="B67" s="226"/>
      <c r="C67" s="227"/>
      <c r="D67" s="225"/>
      <c r="E67" s="225"/>
      <c r="F67" s="225"/>
      <c r="G67" s="225"/>
      <c r="H67" s="227"/>
      <c r="L67" s="136"/>
      <c r="M67" s="209"/>
      <c r="N67" s="209"/>
      <c r="O67" s="209"/>
      <c r="P67" s="209"/>
      <c r="Q67" s="209"/>
      <c r="R67" s="152"/>
      <c r="W67" s="28" t="s">
        <v>70</v>
      </c>
      <c r="X67" s="25"/>
      <c r="Y67" s="10"/>
      <c r="Z67" s="24"/>
      <c r="AA67" s="24"/>
      <c r="AB67" s="24"/>
      <c r="AC67" s="24"/>
      <c r="AD67" s="9"/>
      <c r="AH67" s="26"/>
      <c r="AI67" s="23"/>
      <c r="AJ67" s="23"/>
      <c r="AK67" s="23"/>
      <c r="AL67" s="23"/>
      <c r="AM67" s="23"/>
      <c r="AN67" s="27"/>
    </row>
    <row r="68" spans="1:40" ht="42" customHeight="1" x14ac:dyDescent="0.3">
      <c r="A68" s="301" t="s">
        <v>15</v>
      </c>
      <c r="B68" s="136" t="s">
        <v>71</v>
      </c>
      <c r="C68" s="152">
        <v>180</v>
      </c>
      <c r="D68" s="110">
        <f t="shared" ref="D68:E70" si="47">(N68)/M68*C68</f>
        <v>6.9660000000000011</v>
      </c>
      <c r="E68" s="110">
        <f t="shared" si="47"/>
        <v>10.638</v>
      </c>
      <c r="F68" s="110">
        <f>P68/M68*C68</f>
        <v>31.986000000000001</v>
      </c>
      <c r="G68" s="110">
        <f>Q68/M68*C68</f>
        <v>251.46</v>
      </c>
      <c r="H68" s="152">
        <v>256</v>
      </c>
      <c r="L68" s="136" t="s">
        <v>71</v>
      </c>
      <c r="M68" s="209">
        <v>1000</v>
      </c>
      <c r="N68" s="209">
        <v>38.700000000000003</v>
      </c>
      <c r="O68" s="209">
        <v>59.1</v>
      </c>
      <c r="P68" s="209">
        <v>177.7</v>
      </c>
      <c r="Q68" s="209">
        <v>1397</v>
      </c>
      <c r="R68" s="152">
        <v>256</v>
      </c>
      <c r="W68" s="302" t="s">
        <v>15</v>
      </c>
      <c r="X68" s="25" t="s">
        <v>71</v>
      </c>
      <c r="Y68" s="10">
        <v>180</v>
      </c>
      <c r="Z68" s="24">
        <f>AJ68/AI68*Y68</f>
        <v>6.9660000000000011</v>
      </c>
      <c r="AA68" s="24">
        <f>AK68/AI68*Y68</f>
        <v>10.638</v>
      </c>
      <c r="AB68" s="24">
        <f>AL68/AI68*Y68</f>
        <v>31.986000000000001</v>
      </c>
      <c r="AC68" s="24">
        <f>AM68/AI68*Y68</f>
        <v>251.46</v>
      </c>
      <c r="AD68" s="9">
        <v>256</v>
      </c>
      <c r="AH68" s="26" t="s">
        <v>71</v>
      </c>
      <c r="AI68" s="23">
        <v>1000</v>
      </c>
      <c r="AJ68" s="23">
        <v>38.700000000000003</v>
      </c>
      <c r="AK68" s="23">
        <v>59.1</v>
      </c>
      <c r="AL68" s="23">
        <v>177.7</v>
      </c>
      <c r="AM68" s="23">
        <v>1397</v>
      </c>
      <c r="AN68" s="27">
        <v>256</v>
      </c>
    </row>
    <row r="69" spans="1:40" ht="42" customHeight="1" x14ac:dyDescent="0.3">
      <c r="A69" s="301"/>
      <c r="B69" s="136" t="s">
        <v>17</v>
      </c>
      <c r="C69" s="152">
        <v>180</v>
      </c>
      <c r="D69" s="110">
        <f t="shared" si="47"/>
        <v>3.24</v>
      </c>
      <c r="E69" s="110">
        <f t="shared" si="47"/>
        <v>2.97</v>
      </c>
      <c r="F69" s="110">
        <f>P69/M69*C69</f>
        <v>22.5</v>
      </c>
      <c r="G69" s="110">
        <f>Q69/M69*C69</f>
        <v>129.6</v>
      </c>
      <c r="H69" s="152">
        <v>508</v>
      </c>
      <c r="L69" s="136" t="s">
        <v>17</v>
      </c>
      <c r="M69" s="209">
        <v>200</v>
      </c>
      <c r="N69" s="209">
        <v>3.6</v>
      </c>
      <c r="O69" s="209">
        <v>3.3</v>
      </c>
      <c r="P69" s="209">
        <v>25</v>
      </c>
      <c r="Q69" s="209">
        <v>144</v>
      </c>
      <c r="R69" s="152">
        <v>508</v>
      </c>
      <c r="W69" s="302"/>
      <c r="X69" s="25" t="s">
        <v>18</v>
      </c>
      <c r="Y69" s="10">
        <v>180</v>
      </c>
      <c r="Z69" s="24">
        <f>AJ69/AI69*Y69</f>
        <v>3.24</v>
      </c>
      <c r="AA69" s="24">
        <f>AK69/AI69*Y69</f>
        <v>2.97</v>
      </c>
      <c r="AB69" s="24">
        <f>AL69/AI69*Y69</f>
        <v>22.5</v>
      </c>
      <c r="AC69" s="24">
        <f>AM69/AI69*Y69</f>
        <v>129.6</v>
      </c>
      <c r="AD69" s="9">
        <v>508</v>
      </c>
      <c r="AH69" s="26" t="s">
        <v>17</v>
      </c>
      <c r="AI69" s="23">
        <v>200</v>
      </c>
      <c r="AJ69" s="23">
        <v>3.6</v>
      </c>
      <c r="AK69" s="23">
        <v>3.3</v>
      </c>
      <c r="AL69" s="23">
        <v>25</v>
      </c>
      <c r="AM69" s="23">
        <v>144</v>
      </c>
      <c r="AN69" s="27">
        <v>508</v>
      </c>
    </row>
    <row r="70" spans="1:40" ht="42" customHeight="1" x14ac:dyDescent="0.3">
      <c r="A70" s="301"/>
      <c r="B70" s="136" t="s">
        <v>200</v>
      </c>
      <c r="C70" s="152">
        <v>50</v>
      </c>
      <c r="D70" s="110">
        <f t="shared" si="47"/>
        <v>1.5</v>
      </c>
      <c r="E70" s="110">
        <f t="shared" si="47"/>
        <v>5.2500000000000009</v>
      </c>
      <c r="F70" s="110">
        <f t="shared" ref="F70" si="48">(P70)/O70*E70</f>
        <v>25.500000000000004</v>
      </c>
      <c r="G70" s="110">
        <f>Q70/M70*C70</f>
        <v>155</v>
      </c>
      <c r="H70" s="152">
        <v>102</v>
      </c>
      <c r="L70" s="136" t="s">
        <v>54</v>
      </c>
      <c r="M70" s="209">
        <v>40</v>
      </c>
      <c r="N70" s="209">
        <v>1.2</v>
      </c>
      <c r="O70" s="209">
        <v>4.2</v>
      </c>
      <c r="P70" s="209">
        <v>20.399999999999999</v>
      </c>
      <c r="Q70" s="209">
        <v>124</v>
      </c>
      <c r="R70" s="152">
        <v>102</v>
      </c>
      <c r="W70" s="302"/>
      <c r="X70" s="25" t="s">
        <v>54</v>
      </c>
      <c r="Y70" s="184">
        <v>35</v>
      </c>
      <c r="Z70" s="185">
        <f>AJ70/AI70*Y70</f>
        <v>1.05</v>
      </c>
      <c r="AA70" s="185">
        <f>AK70/AI70*Y70</f>
        <v>3.6750000000000003</v>
      </c>
      <c r="AB70" s="185">
        <f>AL70/AI70*Y70</f>
        <v>17.850000000000001</v>
      </c>
      <c r="AC70" s="185">
        <f>AM70/AI70*Y70</f>
        <v>108.5</v>
      </c>
      <c r="AD70" s="186">
        <v>102</v>
      </c>
      <c r="AH70" s="26" t="s">
        <v>54</v>
      </c>
      <c r="AI70" s="182">
        <v>40</v>
      </c>
      <c r="AJ70" s="182">
        <v>1.2</v>
      </c>
      <c r="AK70" s="182">
        <v>4.2</v>
      </c>
      <c r="AL70" s="182">
        <v>20.399999999999999</v>
      </c>
      <c r="AM70" s="182">
        <v>124</v>
      </c>
      <c r="AN70" s="183">
        <v>102</v>
      </c>
    </row>
    <row r="71" spans="1:40" ht="42" customHeight="1" x14ac:dyDescent="0.3">
      <c r="A71" s="301"/>
      <c r="B71" s="136"/>
      <c r="C71" s="152"/>
      <c r="D71" s="110"/>
      <c r="E71" s="110"/>
      <c r="F71" s="110"/>
      <c r="G71" s="110"/>
      <c r="H71" s="152"/>
      <c r="L71" s="136"/>
      <c r="M71" s="209"/>
      <c r="N71" s="209"/>
      <c r="O71" s="209"/>
      <c r="P71" s="209"/>
      <c r="Q71" s="209"/>
      <c r="R71" s="152"/>
      <c r="W71" s="315"/>
      <c r="X71" s="25"/>
      <c r="Y71" s="10"/>
      <c r="Z71" s="24"/>
      <c r="AA71" s="24"/>
      <c r="AB71" s="24"/>
      <c r="AC71" s="24"/>
      <c r="AD71" s="9"/>
      <c r="AH71" s="26"/>
      <c r="AI71" s="23"/>
      <c r="AJ71" s="23"/>
      <c r="AK71" s="23"/>
      <c r="AL71" s="23"/>
      <c r="AM71" s="23"/>
      <c r="AN71" s="27"/>
    </row>
    <row r="72" spans="1:40" ht="54" customHeight="1" x14ac:dyDescent="0.3">
      <c r="A72" s="301"/>
      <c r="B72" s="216" t="s">
        <v>279</v>
      </c>
      <c r="C72" s="204">
        <v>100</v>
      </c>
      <c r="D72" s="137">
        <f>(N72)/M72*C72</f>
        <v>1.5</v>
      </c>
      <c r="E72" s="137">
        <f>(O72)/N72*D72</f>
        <v>0.5</v>
      </c>
      <c r="F72" s="137">
        <f>P72/M72*C72</f>
        <v>21</v>
      </c>
      <c r="G72" s="137">
        <f>Q72/M72*C72</f>
        <v>96</v>
      </c>
      <c r="H72" s="204">
        <v>118</v>
      </c>
      <c r="L72" s="136" t="s">
        <v>73</v>
      </c>
      <c r="M72" s="209">
        <v>100</v>
      </c>
      <c r="N72" s="209">
        <v>1.5</v>
      </c>
      <c r="O72" s="209">
        <v>0.5</v>
      </c>
      <c r="P72" s="209">
        <v>21</v>
      </c>
      <c r="Q72" s="209">
        <v>96</v>
      </c>
      <c r="R72" s="152">
        <v>118</v>
      </c>
      <c r="W72" s="315"/>
      <c r="X72" s="25" t="s">
        <v>73</v>
      </c>
      <c r="Y72" s="10">
        <v>120</v>
      </c>
      <c r="Z72" s="24">
        <f>AJ72/AI72*Y72</f>
        <v>1.7999999999999998</v>
      </c>
      <c r="AA72" s="24">
        <f>AK72/AI72*Y72</f>
        <v>0.6</v>
      </c>
      <c r="AB72" s="24">
        <f>AL72/AI72*Y72</f>
        <v>25.2</v>
      </c>
      <c r="AC72" s="24">
        <f>AM72/AI72*Y72</f>
        <v>115.19999999999999</v>
      </c>
      <c r="AD72" s="9">
        <v>118</v>
      </c>
      <c r="AH72" s="26" t="s">
        <v>73</v>
      </c>
      <c r="AI72" s="23">
        <v>100</v>
      </c>
      <c r="AJ72" s="23">
        <v>1.5</v>
      </c>
      <c r="AK72" s="23">
        <v>0.5</v>
      </c>
      <c r="AL72" s="23">
        <v>21</v>
      </c>
      <c r="AM72" s="23">
        <v>96</v>
      </c>
      <c r="AN72" s="27">
        <v>118</v>
      </c>
    </row>
    <row r="73" spans="1:40" ht="42" customHeight="1" x14ac:dyDescent="0.3">
      <c r="A73" s="301"/>
      <c r="B73" s="136"/>
      <c r="C73" s="152"/>
      <c r="D73" s="110"/>
      <c r="E73" s="110"/>
      <c r="F73" s="110"/>
      <c r="G73" s="110"/>
      <c r="H73" s="152"/>
      <c r="L73" s="136"/>
      <c r="M73" s="209"/>
      <c r="N73" s="209"/>
      <c r="O73" s="209"/>
      <c r="P73" s="209"/>
      <c r="Q73" s="209"/>
      <c r="R73" s="152"/>
      <c r="W73" s="315"/>
      <c r="X73" s="25"/>
      <c r="Y73" s="10"/>
      <c r="Z73" s="24"/>
      <c r="AA73" s="24"/>
      <c r="AB73" s="24"/>
      <c r="AC73" s="24"/>
      <c r="AD73" s="9"/>
      <c r="AH73" s="26"/>
      <c r="AI73" s="23"/>
      <c r="AJ73" s="23"/>
      <c r="AK73" s="23"/>
      <c r="AL73" s="23"/>
      <c r="AM73" s="23"/>
      <c r="AN73" s="27"/>
    </row>
    <row r="74" spans="1:40" ht="42" customHeight="1" x14ac:dyDescent="0.3">
      <c r="A74" s="299" t="s">
        <v>21</v>
      </c>
      <c r="B74" s="316"/>
      <c r="C74" s="152">
        <f>C68+C69+C70</f>
        <v>410</v>
      </c>
      <c r="D74" s="152">
        <f>D68+D69+D70</f>
        <v>11.706000000000001</v>
      </c>
      <c r="E74" s="152">
        <f>E68+E69+E70</f>
        <v>18.858000000000001</v>
      </c>
      <c r="F74" s="152">
        <f>F68+F69+F70</f>
        <v>79.986000000000004</v>
      </c>
      <c r="G74" s="152">
        <f>G68+G69+G70</f>
        <v>536.05999999999995</v>
      </c>
      <c r="H74" s="152"/>
      <c r="L74" s="136"/>
      <c r="M74" s="209"/>
      <c r="N74" s="209"/>
      <c r="O74" s="209"/>
      <c r="P74" s="209"/>
      <c r="Q74" s="209"/>
      <c r="R74" s="209"/>
      <c r="W74" s="28" t="s">
        <v>21</v>
      </c>
      <c r="X74" s="25"/>
      <c r="Y74" s="10">
        <f>SUM(Y68:Y73)</f>
        <v>515</v>
      </c>
      <c r="Z74" s="24">
        <f>SUM(Z68:Z73)</f>
        <v>13.056000000000001</v>
      </c>
      <c r="AA74" s="24">
        <f>SUM(AA68:AA73)</f>
        <v>17.883000000000003</v>
      </c>
      <c r="AB74" s="24">
        <f>SUM(AB68:AB73)</f>
        <v>97.536000000000016</v>
      </c>
      <c r="AC74" s="24">
        <f>SUM(AC68:AC73)</f>
        <v>604.76</v>
      </c>
      <c r="AD74" s="10"/>
      <c r="AH74" s="26"/>
      <c r="AI74" s="23"/>
      <c r="AJ74" s="23"/>
      <c r="AK74" s="23"/>
      <c r="AL74" s="23"/>
      <c r="AM74" s="23"/>
      <c r="AN74" s="23"/>
    </row>
    <row r="75" spans="1:40" ht="42" customHeight="1" x14ac:dyDescent="0.3">
      <c r="A75" s="339" t="s">
        <v>297</v>
      </c>
      <c r="B75" s="340"/>
      <c r="C75" s="294">
        <f>C72</f>
        <v>100</v>
      </c>
      <c r="D75" s="294">
        <f t="shared" ref="D75:G75" si="49">D72</f>
        <v>1.5</v>
      </c>
      <c r="E75" s="294">
        <f t="shared" si="49"/>
        <v>0.5</v>
      </c>
      <c r="F75" s="294">
        <f t="shared" si="49"/>
        <v>21</v>
      </c>
      <c r="G75" s="294">
        <f t="shared" si="49"/>
        <v>96</v>
      </c>
      <c r="H75" s="294"/>
      <c r="L75" s="136"/>
      <c r="M75" s="295"/>
      <c r="N75" s="295"/>
      <c r="O75" s="295"/>
      <c r="P75" s="295"/>
      <c r="Q75" s="295"/>
      <c r="R75" s="295"/>
      <c r="W75" s="28" t="s">
        <v>21</v>
      </c>
      <c r="X75" s="25"/>
      <c r="Y75" s="296">
        <f t="shared" ref="Y75" si="50">SUM(Y71:Y74)</f>
        <v>635</v>
      </c>
      <c r="Z75" s="298">
        <f t="shared" ref="Z75" si="51">SUM(Z71:Z74)</f>
        <v>14.856000000000002</v>
      </c>
      <c r="AA75" s="298">
        <f t="shared" ref="AA75" si="52">SUM(AA71:AA74)</f>
        <v>18.483000000000004</v>
      </c>
      <c r="AB75" s="298">
        <f t="shared" ref="AB75" si="53">SUM(AB71:AB74)</f>
        <v>122.73600000000002</v>
      </c>
      <c r="AC75" s="298">
        <f t="shared" ref="AC75" si="54">SUM(AC71:AC74)</f>
        <v>719.96</v>
      </c>
      <c r="AD75" s="296"/>
      <c r="AH75" s="26"/>
      <c r="AI75" s="297"/>
      <c r="AJ75" s="297"/>
      <c r="AK75" s="297"/>
      <c r="AL75" s="297"/>
      <c r="AM75" s="297"/>
      <c r="AN75" s="297"/>
    </row>
    <row r="76" spans="1:40" ht="61.5" customHeight="1" x14ac:dyDescent="0.3">
      <c r="A76" s="301" t="s">
        <v>22</v>
      </c>
      <c r="B76" s="284" t="s">
        <v>42</v>
      </c>
      <c r="C76" s="228">
        <v>80</v>
      </c>
      <c r="D76" s="281">
        <f t="shared" ref="D76:E78" si="55">(N76)/M76*C76</f>
        <v>0.72000000000000008</v>
      </c>
      <c r="E76" s="281">
        <f t="shared" si="55"/>
        <v>4.08</v>
      </c>
      <c r="F76" s="281">
        <f>P76/M76*C76</f>
        <v>2.8800000000000003</v>
      </c>
      <c r="G76" s="281">
        <f>Q76/M76*C76</f>
        <v>51.2</v>
      </c>
      <c r="H76" s="228">
        <v>31</v>
      </c>
      <c r="I76" s="282"/>
      <c r="J76" s="282"/>
      <c r="K76" s="283"/>
      <c r="L76" s="284" t="s">
        <v>42</v>
      </c>
      <c r="M76" s="209">
        <v>100</v>
      </c>
      <c r="N76" s="209">
        <v>0.9</v>
      </c>
      <c r="O76" s="209">
        <v>5.0999999999999996</v>
      </c>
      <c r="P76" s="209">
        <v>3.6</v>
      </c>
      <c r="Q76" s="209">
        <v>64</v>
      </c>
      <c r="R76" s="152">
        <v>31</v>
      </c>
      <c r="W76" s="302" t="s">
        <v>22</v>
      </c>
      <c r="X76" s="25" t="s">
        <v>74</v>
      </c>
      <c r="Y76" s="10">
        <v>50</v>
      </c>
      <c r="Z76" s="24">
        <f t="shared" ref="Z76:Z81" si="56">AJ76/AI76*Y76</f>
        <v>0.90000000000000013</v>
      </c>
      <c r="AA76" s="24">
        <f t="shared" ref="AA76:AA81" si="57">AK76/AI76*Y76</f>
        <v>3.1</v>
      </c>
      <c r="AB76" s="24">
        <f t="shared" ref="AB76:AB81" si="58">AL76/AI76*Y76</f>
        <v>4.45</v>
      </c>
      <c r="AC76" s="24">
        <f t="shared" ref="AC76:AC81" si="59">AM76/AI76*Y76</f>
        <v>49.5</v>
      </c>
      <c r="AD76" s="9">
        <v>71</v>
      </c>
      <c r="AH76" s="26" t="s">
        <v>74</v>
      </c>
      <c r="AI76" s="23">
        <v>100</v>
      </c>
      <c r="AJ76" s="23">
        <v>1.8</v>
      </c>
      <c r="AK76" s="23">
        <v>6.2</v>
      </c>
      <c r="AL76" s="23">
        <v>8.9</v>
      </c>
      <c r="AM76" s="23">
        <v>99</v>
      </c>
      <c r="AN76" s="27">
        <v>71</v>
      </c>
    </row>
    <row r="77" spans="1:40" ht="42" customHeight="1" x14ac:dyDescent="0.3">
      <c r="A77" s="301"/>
      <c r="B77" s="136" t="s">
        <v>75</v>
      </c>
      <c r="C77" s="152">
        <v>180</v>
      </c>
      <c r="D77" s="110">
        <f t="shared" si="55"/>
        <v>0.9</v>
      </c>
      <c r="E77" s="110">
        <f t="shared" si="55"/>
        <v>0.18000000000000002</v>
      </c>
      <c r="F77" s="110">
        <f>P77/M77*C77</f>
        <v>0</v>
      </c>
      <c r="G77" s="110">
        <f>Q77/M77*C77</f>
        <v>5.2200000000000006</v>
      </c>
      <c r="H77" s="152">
        <v>126</v>
      </c>
      <c r="L77" s="136" t="s">
        <v>253</v>
      </c>
      <c r="M77" s="209">
        <v>1000</v>
      </c>
      <c r="N77" s="209">
        <v>5</v>
      </c>
      <c r="O77" s="209">
        <v>1</v>
      </c>
      <c r="P77" s="209">
        <v>0</v>
      </c>
      <c r="Q77" s="209">
        <v>29</v>
      </c>
      <c r="R77" s="152">
        <v>126</v>
      </c>
      <c r="W77" s="302"/>
      <c r="X77" s="25" t="s">
        <v>75</v>
      </c>
      <c r="Y77" s="10">
        <v>180</v>
      </c>
      <c r="Z77" s="24">
        <f t="shared" si="56"/>
        <v>0.9</v>
      </c>
      <c r="AA77" s="24">
        <f t="shared" si="57"/>
        <v>0.18</v>
      </c>
      <c r="AB77" s="24">
        <f t="shared" si="58"/>
        <v>0</v>
      </c>
      <c r="AC77" s="24">
        <f t="shared" si="59"/>
        <v>5.2200000000000006</v>
      </c>
      <c r="AD77" s="9">
        <v>126</v>
      </c>
      <c r="AH77" s="26" t="s">
        <v>76</v>
      </c>
      <c r="AI77" s="23">
        <v>1000</v>
      </c>
      <c r="AJ77" s="23">
        <v>5</v>
      </c>
      <c r="AK77" s="23">
        <v>1</v>
      </c>
      <c r="AL77" s="23">
        <v>0</v>
      </c>
      <c r="AM77" s="23">
        <v>29</v>
      </c>
      <c r="AN77" s="27">
        <v>126</v>
      </c>
    </row>
    <row r="78" spans="1:40" ht="42" customHeight="1" x14ac:dyDescent="0.3">
      <c r="A78" s="301"/>
      <c r="B78" s="136" t="s">
        <v>292</v>
      </c>
      <c r="C78" s="228">
        <v>210</v>
      </c>
      <c r="D78" s="110">
        <f t="shared" si="55"/>
        <v>16</v>
      </c>
      <c r="E78" s="110">
        <f t="shared" si="55"/>
        <v>15.9</v>
      </c>
      <c r="F78" s="110">
        <f>P78/M78*C78</f>
        <v>37.9</v>
      </c>
      <c r="G78" s="110">
        <f>Q78/M78*C78</f>
        <v>359</v>
      </c>
      <c r="H78" s="152">
        <v>411</v>
      </c>
      <c r="L78" s="245" t="s">
        <v>292</v>
      </c>
      <c r="M78" s="209">
        <v>210</v>
      </c>
      <c r="N78" s="209">
        <v>16</v>
      </c>
      <c r="O78" s="209">
        <v>15.9</v>
      </c>
      <c r="P78" s="209">
        <v>37.9</v>
      </c>
      <c r="Q78" s="209">
        <v>359</v>
      </c>
      <c r="R78" s="152">
        <v>411</v>
      </c>
      <c r="W78" s="302"/>
      <c r="X78" s="25" t="s">
        <v>79</v>
      </c>
      <c r="Y78" s="10">
        <v>60</v>
      </c>
      <c r="Z78" s="24">
        <f t="shared" si="56"/>
        <v>14.142857142857142</v>
      </c>
      <c r="AA78" s="24">
        <f t="shared" si="57"/>
        <v>9.7714285714285722</v>
      </c>
      <c r="AB78" s="24">
        <f t="shared" si="58"/>
        <v>0.34285714285714286</v>
      </c>
      <c r="AC78" s="24">
        <f t="shared" si="59"/>
        <v>145.71428571428569</v>
      </c>
      <c r="AD78" s="9">
        <v>409</v>
      </c>
      <c r="AH78" s="36" t="s">
        <v>79</v>
      </c>
      <c r="AI78" s="10">
        <v>70</v>
      </c>
      <c r="AJ78" s="24">
        <v>16.5</v>
      </c>
      <c r="AK78" s="24">
        <v>11.4</v>
      </c>
      <c r="AL78" s="24">
        <v>0.4</v>
      </c>
      <c r="AM78" s="24">
        <v>170</v>
      </c>
      <c r="AN78" s="9">
        <v>409</v>
      </c>
    </row>
    <row r="79" spans="1:40" ht="42" customHeight="1" x14ac:dyDescent="0.3">
      <c r="A79" s="301"/>
      <c r="B79" s="136" t="s">
        <v>207</v>
      </c>
      <c r="C79" s="152">
        <v>180</v>
      </c>
      <c r="D79" s="110">
        <f t="shared" ref="D79:E81" si="60">(N79)/M79*C79</f>
        <v>0.45</v>
      </c>
      <c r="E79" s="110">
        <f t="shared" si="60"/>
        <v>0.18000000000000002</v>
      </c>
      <c r="F79" s="110">
        <f>P79/M79*C79</f>
        <v>20.790000000000003</v>
      </c>
      <c r="G79" s="110">
        <f>Q79/M79*C79</f>
        <v>86.399999999999991</v>
      </c>
      <c r="H79" s="152">
        <v>526</v>
      </c>
      <c r="L79" s="136" t="s">
        <v>207</v>
      </c>
      <c r="M79" s="209">
        <v>200</v>
      </c>
      <c r="N79" s="209">
        <v>0.5</v>
      </c>
      <c r="O79" s="209">
        <v>0.2</v>
      </c>
      <c r="P79" s="209">
        <v>23.1</v>
      </c>
      <c r="Q79" s="209">
        <v>96</v>
      </c>
      <c r="R79" s="152">
        <v>526</v>
      </c>
      <c r="W79" s="315"/>
      <c r="X79" s="25" t="s">
        <v>81</v>
      </c>
      <c r="Y79" s="10">
        <v>150</v>
      </c>
      <c r="Z79" s="24">
        <f t="shared" si="56"/>
        <v>0.375</v>
      </c>
      <c r="AA79" s="24">
        <f t="shared" si="57"/>
        <v>0</v>
      </c>
      <c r="AB79" s="24">
        <f t="shared" si="58"/>
        <v>20.25</v>
      </c>
      <c r="AC79" s="24">
        <f t="shared" si="59"/>
        <v>82.5</v>
      </c>
      <c r="AD79" s="9">
        <v>527</v>
      </c>
      <c r="AH79" s="26" t="s">
        <v>81</v>
      </c>
      <c r="AI79" s="23">
        <v>200</v>
      </c>
      <c r="AJ79" s="23">
        <v>0.5</v>
      </c>
      <c r="AK79" s="23">
        <v>0</v>
      </c>
      <c r="AL79" s="23">
        <v>27</v>
      </c>
      <c r="AM79" s="23">
        <v>110</v>
      </c>
      <c r="AN79" s="27">
        <v>527</v>
      </c>
    </row>
    <row r="80" spans="1:40" ht="42" customHeight="1" x14ac:dyDescent="0.3">
      <c r="A80" s="301"/>
      <c r="B80" s="156" t="s">
        <v>181</v>
      </c>
      <c r="C80" s="204">
        <v>25</v>
      </c>
      <c r="D80" s="137">
        <f t="shared" si="60"/>
        <v>1.9</v>
      </c>
      <c r="E80" s="137">
        <f t="shared" si="60"/>
        <v>0.2</v>
      </c>
      <c r="F80" s="137">
        <f t="shared" ref="F80:F81" si="61">(P80)/O80*E80</f>
        <v>12.3</v>
      </c>
      <c r="G80" s="137">
        <f t="shared" ref="G80:G81" si="62">Q80/M80*C80</f>
        <v>58.75</v>
      </c>
      <c r="H80" s="204">
        <v>114</v>
      </c>
      <c r="L80" s="136" t="s">
        <v>33</v>
      </c>
      <c r="M80" s="209">
        <v>100</v>
      </c>
      <c r="N80" s="209">
        <v>7.6</v>
      </c>
      <c r="O80" s="209">
        <v>0.8</v>
      </c>
      <c r="P80" s="209">
        <v>49.2</v>
      </c>
      <c r="Q80" s="209">
        <v>235</v>
      </c>
      <c r="R80" s="152">
        <v>114</v>
      </c>
      <c r="W80" s="315"/>
      <c r="X80" s="25" t="s">
        <v>33</v>
      </c>
      <c r="Y80" s="192">
        <v>60</v>
      </c>
      <c r="Z80" s="190">
        <f t="shared" si="56"/>
        <v>4.5599999999999996</v>
      </c>
      <c r="AA80" s="190">
        <f t="shared" si="57"/>
        <v>0.48</v>
      </c>
      <c r="AB80" s="190">
        <f t="shared" si="58"/>
        <v>29.520000000000003</v>
      </c>
      <c r="AC80" s="190">
        <f t="shared" si="59"/>
        <v>141</v>
      </c>
      <c r="AD80" s="191">
        <v>114</v>
      </c>
      <c r="AH80" s="26" t="s">
        <v>33</v>
      </c>
      <c r="AI80" s="189">
        <v>100</v>
      </c>
      <c r="AJ80" s="189">
        <v>7.6</v>
      </c>
      <c r="AK80" s="189">
        <v>0.8</v>
      </c>
      <c r="AL80" s="189">
        <v>49.2</v>
      </c>
      <c r="AM80" s="189">
        <v>235</v>
      </c>
      <c r="AN80" s="188">
        <v>114</v>
      </c>
    </row>
    <row r="81" spans="1:40" ht="42" customHeight="1" x14ac:dyDescent="0.3">
      <c r="A81" s="301"/>
      <c r="B81" s="156" t="s">
        <v>217</v>
      </c>
      <c r="C81" s="204">
        <v>25</v>
      </c>
      <c r="D81" s="137">
        <f t="shared" si="60"/>
        <v>1.6500000000000001</v>
      </c>
      <c r="E81" s="137">
        <f t="shared" si="60"/>
        <v>0.30000000000000004</v>
      </c>
      <c r="F81" s="137">
        <f t="shared" si="61"/>
        <v>8.3500000000000014</v>
      </c>
      <c r="G81" s="137">
        <f t="shared" si="62"/>
        <v>43.5</v>
      </c>
      <c r="H81" s="204">
        <v>115</v>
      </c>
      <c r="L81" s="136" t="s">
        <v>34</v>
      </c>
      <c r="M81" s="209">
        <v>100</v>
      </c>
      <c r="N81" s="209">
        <v>6.6</v>
      </c>
      <c r="O81" s="209">
        <v>1.2</v>
      </c>
      <c r="P81" s="209">
        <v>33.4</v>
      </c>
      <c r="Q81" s="209">
        <v>174</v>
      </c>
      <c r="R81" s="152">
        <v>115</v>
      </c>
      <c r="W81" s="315"/>
      <c r="X81" s="25" t="s">
        <v>34</v>
      </c>
      <c r="Y81" s="192">
        <v>50</v>
      </c>
      <c r="Z81" s="190">
        <f t="shared" si="56"/>
        <v>3.3000000000000003</v>
      </c>
      <c r="AA81" s="190">
        <f t="shared" si="57"/>
        <v>0.6</v>
      </c>
      <c r="AB81" s="190">
        <f t="shared" si="58"/>
        <v>16.7</v>
      </c>
      <c r="AC81" s="190">
        <f t="shared" si="59"/>
        <v>87</v>
      </c>
      <c r="AD81" s="191">
        <v>115</v>
      </c>
      <c r="AH81" s="26" t="s">
        <v>34</v>
      </c>
      <c r="AI81" s="189">
        <v>100</v>
      </c>
      <c r="AJ81" s="189">
        <v>6.6</v>
      </c>
      <c r="AK81" s="189">
        <v>1.2</v>
      </c>
      <c r="AL81" s="189">
        <v>33.4</v>
      </c>
      <c r="AM81" s="189">
        <v>174</v>
      </c>
      <c r="AN81" s="188">
        <v>115</v>
      </c>
    </row>
    <row r="82" spans="1:40" ht="42" customHeight="1" x14ac:dyDescent="0.3">
      <c r="A82" s="299" t="s">
        <v>35</v>
      </c>
      <c r="B82" s="316"/>
      <c r="C82" s="152">
        <f>SUM(C76:C81)</f>
        <v>700</v>
      </c>
      <c r="D82" s="110">
        <f>SUM(D76:D81)</f>
        <v>21.619999999999997</v>
      </c>
      <c r="E82" s="110">
        <f>SUM(E76:E81)</f>
        <v>20.84</v>
      </c>
      <c r="F82" s="110">
        <f>SUM(F76:F81)</f>
        <v>82.22</v>
      </c>
      <c r="G82" s="110">
        <f>SUM(G76:G81)</f>
        <v>604.06999999999994</v>
      </c>
      <c r="H82" s="152"/>
      <c r="L82" s="136"/>
      <c r="M82" s="209"/>
      <c r="N82" s="209"/>
      <c r="O82" s="209"/>
      <c r="P82" s="209"/>
      <c r="Q82" s="209"/>
      <c r="R82" s="152"/>
      <c r="W82" s="28" t="s">
        <v>35</v>
      </c>
      <c r="X82" s="25"/>
      <c r="Y82" s="10">
        <f>SUM(Y76:Y81)</f>
        <v>550</v>
      </c>
      <c r="Z82" s="24">
        <f>SUM(Z76:Z81)</f>
        <v>24.177857142857142</v>
      </c>
      <c r="AA82" s="24">
        <f>SUM(AA76:AA81)</f>
        <v>14.131428571428573</v>
      </c>
      <c r="AB82" s="24">
        <f>SUM(AB76:AB81)</f>
        <v>71.262857142857143</v>
      </c>
      <c r="AC82" s="24">
        <f>SUM(AC76:AC81)</f>
        <v>510.93428571428569</v>
      </c>
      <c r="AD82" s="9"/>
      <c r="AH82" s="26"/>
      <c r="AI82" s="23"/>
      <c r="AJ82" s="23"/>
      <c r="AK82" s="23"/>
      <c r="AL82" s="23"/>
      <c r="AM82" s="23"/>
      <c r="AN82" s="27"/>
    </row>
    <row r="83" spans="1:40" ht="42" customHeight="1" x14ac:dyDescent="0.3">
      <c r="A83" s="301" t="s">
        <v>36</v>
      </c>
      <c r="B83" s="136" t="s">
        <v>82</v>
      </c>
      <c r="C83" s="152">
        <v>50</v>
      </c>
      <c r="D83" s="110">
        <f>(N83)/M83*C83</f>
        <v>2.95</v>
      </c>
      <c r="E83" s="110">
        <f>(O83)/N83*D83</f>
        <v>2.35</v>
      </c>
      <c r="F83" s="110">
        <f>P83/M83*C83</f>
        <v>37.5</v>
      </c>
      <c r="G83" s="110">
        <f>Q83/M83*C83</f>
        <v>183</v>
      </c>
      <c r="H83" s="152">
        <v>608</v>
      </c>
      <c r="L83" s="136" t="s">
        <v>82</v>
      </c>
      <c r="M83" s="209">
        <v>100</v>
      </c>
      <c r="N83" s="209">
        <v>5.9</v>
      </c>
      <c r="O83" s="209">
        <v>4.7</v>
      </c>
      <c r="P83" s="209">
        <v>75</v>
      </c>
      <c r="Q83" s="209">
        <v>366</v>
      </c>
      <c r="R83" s="152">
        <v>608</v>
      </c>
      <c r="W83" s="302" t="s">
        <v>36</v>
      </c>
      <c r="X83" s="25" t="s">
        <v>82</v>
      </c>
      <c r="Y83" s="10">
        <v>40</v>
      </c>
      <c r="Z83" s="24">
        <f>AJ83/AI83*Y83</f>
        <v>2.3600000000000003</v>
      </c>
      <c r="AA83" s="24">
        <f>AK83/AI83*Y83</f>
        <v>1.88</v>
      </c>
      <c r="AB83" s="24">
        <f>AL83/AI83*Y83</f>
        <v>30</v>
      </c>
      <c r="AC83" s="24">
        <f>AM83/AI83*Y83</f>
        <v>146.4</v>
      </c>
      <c r="AD83" s="9">
        <v>608</v>
      </c>
      <c r="AH83" s="26" t="s">
        <v>82</v>
      </c>
      <c r="AI83" s="23">
        <v>100</v>
      </c>
      <c r="AJ83" s="23">
        <v>5.9</v>
      </c>
      <c r="AK83" s="23">
        <v>4.7</v>
      </c>
      <c r="AL83" s="23">
        <v>75</v>
      </c>
      <c r="AM83" s="23">
        <v>366</v>
      </c>
      <c r="AN83" s="27">
        <v>608</v>
      </c>
    </row>
    <row r="84" spans="1:40" ht="42" customHeight="1" x14ac:dyDescent="0.3">
      <c r="A84" s="301"/>
      <c r="B84" s="136" t="s">
        <v>219</v>
      </c>
      <c r="C84" s="152">
        <v>200</v>
      </c>
      <c r="D84" s="110">
        <f>(N84)/M84*C84</f>
        <v>10</v>
      </c>
      <c r="E84" s="110">
        <f>(O84)/N84*D84</f>
        <v>6.4</v>
      </c>
      <c r="F84" s="110">
        <f>P84/M84*C84</f>
        <v>17</v>
      </c>
      <c r="G84" s="110">
        <f>Q84/M84*C84</f>
        <v>174</v>
      </c>
      <c r="H84" s="152">
        <v>536</v>
      </c>
      <c r="L84" s="136" t="s">
        <v>83</v>
      </c>
      <c r="M84" s="209">
        <v>200</v>
      </c>
      <c r="N84" s="209">
        <v>10</v>
      </c>
      <c r="O84" s="209">
        <v>6.4</v>
      </c>
      <c r="P84" s="209">
        <v>17</v>
      </c>
      <c r="Q84" s="209">
        <v>174</v>
      </c>
      <c r="R84" s="152">
        <v>536</v>
      </c>
      <c r="W84" s="302"/>
      <c r="X84" s="25" t="s">
        <v>83</v>
      </c>
      <c r="Y84" s="10">
        <v>180</v>
      </c>
      <c r="Z84" s="24">
        <f>AJ84/AI84*Y84</f>
        <v>9</v>
      </c>
      <c r="AA84" s="24">
        <f>AK84/AI84*Y84</f>
        <v>5.76</v>
      </c>
      <c r="AB84" s="24">
        <f>AL84/AI84*Y84</f>
        <v>15.3</v>
      </c>
      <c r="AC84" s="24">
        <f>AM84/AI84*Y84</f>
        <v>156.6</v>
      </c>
      <c r="AD84" s="9">
        <v>536</v>
      </c>
      <c r="AH84" s="26" t="s">
        <v>83</v>
      </c>
      <c r="AI84" s="23">
        <v>200</v>
      </c>
      <c r="AJ84" s="23">
        <v>10</v>
      </c>
      <c r="AK84" s="23">
        <v>6.4</v>
      </c>
      <c r="AL84" s="23">
        <v>17</v>
      </c>
      <c r="AM84" s="23">
        <v>174</v>
      </c>
      <c r="AN84" s="27">
        <v>536</v>
      </c>
    </row>
    <row r="85" spans="1:40" ht="42" customHeight="1" x14ac:dyDescent="0.3">
      <c r="A85" s="299" t="s">
        <v>39</v>
      </c>
      <c r="B85" s="316"/>
      <c r="C85" s="152">
        <f>SUM(C83:C84)</f>
        <v>250</v>
      </c>
      <c r="D85" s="110">
        <f>SUM(D83:D84)</f>
        <v>12.95</v>
      </c>
      <c r="E85" s="110">
        <f>SUM(E83:E84)</f>
        <v>8.75</v>
      </c>
      <c r="F85" s="110">
        <f>SUM(F83:F84)</f>
        <v>54.5</v>
      </c>
      <c r="G85" s="110">
        <f>SUM(G83:G84)</f>
        <v>357</v>
      </c>
      <c r="H85" s="152"/>
      <c r="L85" s="136"/>
      <c r="M85" s="209"/>
      <c r="N85" s="209"/>
      <c r="O85" s="209"/>
      <c r="P85" s="209"/>
      <c r="Q85" s="209"/>
      <c r="R85" s="152"/>
      <c r="W85" s="28" t="s">
        <v>39</v>
      </c>
      <c r="X85" s="25"/>
      <c r="Y85" s="10">
        <f>SUM(Y83:Y84)</f>
        <v>220</v>
      </c>
      <c r="Z85" s="24">
        <f>SUM(Z83:Z84)</f>
        <v>11.36</v>
      </c>
      <c r="AA85" s="24">
        <f>SUM(AA83:AA84)</f>
        <v>7.64</v>
      </c>
      <c r="AB85" s="24">
        <f>SUM(AB83:AB84)</f>
        <v>45.3</v>
      </c>
      <c r="AC85" s="24">
        <f>SUM(AC83:AC84)</f>
        <v>303</v>
      </c>
      <c r="AD85" s="9"/>
      <c r="AH85" s="26"/>
      <c r="AI85" s="23"/>
      <c r="AJ85" s="23"/>
      <c r="AK85" s="23"/>
      <c r="AL85" s="23"/>
      <c r="AM85" s="23"/>
      <c r="AN85" s="27"/>
    </row>
    <row r="86" spans="1:40" ht="42" customHeight="1" x14ac:dyDescent="0.3">
      <c r="A86" s="303" t="s">
        <v>40</v>
      </c>
      <c r="B86" s="136" t="s">
        <v>41</v>
      </c>
      <c r="C86" s="152">
        <v>60</v>
      </c>
      <c r="D86" s="110">
        <f t="shared" ref="D86:F88" si="63">(N86)/M86*C86</f>
        <v>5.76</v>
      </c>
      <c r="E86" s="110">
        <f t="shared" si="63"/>
        <v>12.18</v>
      </c>
      <c r="F86" s="110">
        <f t="shared" si="63"/>
        <v>2.2799999999999998</v>
      </c>
      <c r="G86" s="110">
        <f>Q86/M86*C86</f>
        <v>141.6</v>
      </c>
      <c r="H86" s="152">
        <v>359</v>
      </c>
      <c r="L86" s="136" t="s">
        <v>41</v>
      </c>
      <c r="M86" s="209">
        <v>100</v>
      </c>
      <c r="N86" s="209">
        <v>9.6</v>
      </c>
      <c r="O86" s="209">
        <v>20.3</v>
      </c>
      <c r="P86" s="209">
        <v>3.8</v>
      </c>
      <c r="Q86" s="209">
        <v>236</v>
      </c>
      <c r="R86" s="152">
        <v>359</v>
      </c>
      <c r="W86" s="305" t="s">
        <v>40</v>
      </c>
      <c r="X86" s="38" t="s">
        <v>42</v>
      </c>
      <c r="Y86" s="39">
        <v>100</v>
      </c>
      <c r="Z86" s="190">
        <f>AJ86/AI86*Y86</f>
        <v>0.90000000000000013</v>
      </c>
      <c r="AA86" s="190">
        <f>AK86/AI86*Y86</f>
        <v>5.0999999999999996</v>
      </c>
      <c r="AB86" s="190">
        <f>AL86/AI86*Y86</f>
        <v>3.6000000000000005</v>
      </c>
      <c r="AC86" s="190">
        <f>AM86/AI86*Y86</f>
        <v>64</v>
      </c>
      <c r="AD86" s="40">
        <v>31</v>
      </c>
      <c r="AH86" s="41" t="s">
        <v>42</v>
      </c>
      <c r="AI86" s="42">
        <v>100</v>
      </c>
      <c r="AJ86" s="42">
        <v>0.9</v>
      </c>
      <c r="AK86" s="42">
        <v>5.0999999999999996</v>
      </c>
      <c r="AL86" s="42">
        <v>3.6</v>
      </c>
      <c r="AM86" s="42">
        <v>64</v>
      </c>
      <c r="AN86" s="43">
        <v>31</v>
      </c>
    </row>
    <row r="87" spans="1:40" ht="66.75" customHeight="1" x14ac:dyDescent="0.3">
      <c r="A87" s="304"/>
      <c r="B87" s="136" t="s">
        <v>192</v>
      </c>
      <c r="C87" s="152">
        <v>160</v>
      </c>
      <c r="D87" s="110">
        <f t="shared" si="63"/>
        <v>3.3600000000000003</v>
      </c>
      <c r="E87" s="110">
        <f t="shared" si="63"/>
        <v>7.0400000000000009</v>
      </c>
      <c r="F87" s="110">
        <f>P87/M87*C87</f>
        <v>17.440000000000001</v>
      </c>
      <c r="G87" s="110">
        <f>Q87/M87*C87</f>
        <v>147.20000000000002</v>
      </c>
      <c r="H87" s="152">
        <v>434</v>
      </c>
      <c r="L87" s="245" t="s">
        <v>61</v>
      </c>
      <c r="M87" s="209">
        <v>100</v>
      </c>
      <c r="N87" s="209">
        <v>2.1</v>
      </c>
      <c r="O87" s="209">
        <v>4.4000000000000004</v>
      </c>
      <c r="P87" s="209">
        <v>10.9</v>
      </c>
      <c r="Q87" s="209">
        <v>92</v>
      </c>
      <c r="R87" s="152">
        <v>434</v>
      </c>
      <c r="W87" s="306"/>
      <c r="X87" s="25" t="s">
        <v>61</v>
      </c>
      <c r="Y87" s="192">
        <v>100</v>
      </c>
      <c r="Z87" s="190">
        <f>AJ87/AI87*Y87</f>
        <v>2.1</v>
      </c>
      <c r="AA87" s="190">
        <f>AK87/AI87*Y87</f>
        <v>4.4000000000000004</v>
      </c>
      <c r="AB87" s="190">
        <f>AL87/AI87*Y87</f>
        <v>10.9</v>
      </c>
      <c r="AC87" s="190">
        <f>AM87/AI87*Y87</f>
        <v>92</v>
      </c>
      <c r="AD87" s="191">
        <v>434</v>
      </c>
      <c r="AH87" s="36" t="s">
        <v>61</v>
      </c>
      <c r="AI87" s="189">
        <v>100</v>
      </c>
      <c r="AJ87" s="189">
        <v>2.1</v>
      </c>
      <c r="AK87" s="189">
        <v>4.4000000000000004</v>
      </c>
      <c r="AL87" s="189">
        <v>10.9</v>
      </c>
      <c r="AM87" s="189">
        <v>92</v>
      </c>
      <c r="AN87" s="188">
        <v>434</v>
      </c>
    </row>
    <row r="88" spans="1:40" ht="42" customHeight="1" x14ac:dyDescent="0.3">
      <c r="A88" s="304"/>
      <c r="B88" s="136" t="s">
        <v>38</v>
      </c>
      <c r="C88" s="152">
        <v>180</v>
      </c>
      <c r="D88" s="110">
        <f t="shared" si="63"/>
        <v>0.09</v>
      </c>
      <c r="E88" s="110">
        <f t="shared" si="63"/>
        <v>0</v>
      </c>
      <c r="F88" s="110">
        <f>P88/M88*C88</f>
        <v>13.5</v>
      </c>
      <c r="G88" s="110">
        <f>Q88/M88*C88</f>
        <v>54</v>
      </c>
      <c r="H88" s="152">
        <v>526</v>
      </c>
      <c r="L88" s="136" t="s">
        <v>38</v>
      </c>
      <c r="M88" s="209">
        <v>200</v>
      </c>
      <c r="N88" s="209">
        <v>0.1</v>
      </c>
      <c r="O88" s="209">
        <v>0</v>
      </c>
      <c r="P88" s="209">
        <v>15</v>
      </c>
      <c r="Q88" s="209">
        <v>60</v>
      </c>
      <c r="R88" s="152">
        <v>60</v>
      </c>
      <c r="W88" s="318"/>
      <c r="X88" s="25" t="s">
        <v>119</v>
      </c>
      <c r="Y88" s="192">
        <v>200</v>
      </c>
      <c r="Z88" s="190">
        <f>AJ88/AI88*Y88</f>
        <v>0.5</v>
      </c>
      <c r="AA88" s="190">
        <f>AK88/AI88*Y88</f>
        <v>0.2</v>
      </c>
      <c r="AB88" s="190">
        <f>AL88/AI88*Y88</f>
        <v>23.1</v>
      </c>
      <c r="AC88" s="190">
        <f>AM88/AI88*Y88</f>
        <v>96</v>
      </c>
      <c r="AD88" s="191">
        <v>526</v>
      </c>
      <c r="AH88" s="26" t="s">
        <v>119</v>
      </c>
      <c r="AI88" s="189">
        <v>200</v>
      </c>
      <c r="AJ88" s="189">
        <v>0.5</v>
      </c>
      <c r="AK88" s="189">
        <v>0.2</v>
      </c>
      <c r="AL88" s="189">
        <v>23.1</v>
      </c>
      <c r="AM88" s="189">
        <v>96</v>
      </c>
      <c r="AN88" s="188">
        <v>526</v>
      </c>
    </row>
    <row r="89" spans="1:40" ht="42" customHeight="1" x14ac:dyDescent="0.3">
      <c r="A89" s="304"/>
      <c r="B89" s="156" t="s">
        <v>181</v>
      </c>
      <c r="C89" s="204">
        <v>25</v>
      </c>
      <c r="D89" s="137">
        <f t="shared" ref="D89:E90" si="64">(N89)/M89*C89</f>
        <v>1.9</v>
      </c>
      <c r="E89" s="137">
        <f t="shared" si="64"/>
        <v>0.2</v>
      </c>
      <c r="F89" s="137">
        <f t="shared" ref="F89:F90" si="65">(P89)/O89*E89</f>
        <v>12.3</v>
      </c>
      <c r="G89" s="137">
        <f t="shared" ref="G89:G90" si="66">Q89/M89*C89</f>
        <v>58.75</v>
      </c>
      <c r="H89" s="204">
        <v>114</v>
      </c>
      <c r="L89" s="136" t="s">
        <v>33</v>
      </c>
      <c r="M89" s="209">
        <v>100</v>
      </c>
      <c r="N89" s="209">
        <v>7.6</v>
      </c>
      <c r="O89" s="209">
        <v>0.8</v>
      </c>
      <c r="P89" s="209">
        <v>49.2</v>
      </c>
      <c r="Q89" s="209">
        <v>235</v>
      </c>
      <c r="R89" s="152">
        <v>114</v>
      </c>
      <c r="W89" s="318"/>
      <c r="X89" s="25" t="s">
        <v>33</v>
      </c>
      <c r="Y89" s="192">
        <v>60</v>
      </c>
      <c r="Z89" s="190">
        <f t="shared" ref="Z89:Z90" si="67">AJ89/AI89*Y89</f>
        <v>4.5599999999999996</v>
      </c>
      <c r="AA89" s="190">
        <f t="shared" ref="AA89:AA90" si="68">AK89/AI89*Y89</f>
        <v>0.48</v>
      </c>
      <c r="AB89" s="190">
        <f t="shared" ref="AB89:AB90" si="69">AL89/AI89*Y89</f>
        <v>29.520000000000003</v>
      </c>
      <c r="AC89" s="190">
        <f t="shared" ref="AC89:AC90" si="70">AM89/AI89*Y89</f>
        <v>141</v>
      </c>
      <c r="AD89" s="191">
        <v>114</v>
      </c>
      <c r="AH89" s="26" t="s">
        <v>33</v>
      </c>
      <c r="AI89" s="189">
        <v>100</v>
      </c>
      <c r="AJ89" s="189">
        <v>7.6</v>
      </c>
      <c r="AK89" s="189">
        <v>0.8</v>
      </c>
      <c r="AL89" s="189">
        <v>49.2</v>
      </c>
      <c r="AM89" s="189">
        <v>235</v>
      </c>
      <c r="AN89" s="188">
        <v>114</v>
      </c>
    </row>
    <row r="90" spans="1:40" ht="42" customHeight="1" x14ac:dyDescent="0.3">
      <c r="A90" s="304"/>
      <c r="B90" s="156" t="s">
        <v>217</v>
      </c>
      <c r="C90" s="204">
        <v>25</v>
      </c>
      <c r="D90" s="137">
        <f t="shared" si="64"/>
        <v>1.6500000000000001</v>
      </c>
      <c r="E90" s="137">
        <f t="shared" si="64"/>
        <v>0.30000000000000004</v>
      </c>
      <c r="F90" s="137">
        <f t="shared" si="65"/>
        <v>8.3500000000000014</v>
      </c>
      <c r="G90" s="137">
        <f t="shared" si="66"/>
        <v>43.5</v>
      </c>
      <c r="H90" s="204">
        <v>115</v>
      </c>
      <c r="L90" s="136" t="s">
        <v>34</v>
      </c>
      <c r="M90" s="209">
        <v>100</v>
      </c>
      <c r="N90" s="209">
        <v>6.6</v>
      </c>
      <c r="O90" s="209">
        <v>1.2</v>
      </c>
      <c r="P90" s="209">
        <v>33.4</v>
      </c>
      <c r="Q90" s="209">
        <v>174</v>
      </c>
      <c r="R90" s="152">
        <v>115</v>
      </c>
      <c r="W90" s="318"/>
      <c r="X90" s="25" t="s">
        <v>34</v>
      </c>
      <c r="Y90" s="192">
        <v>50</v>
      </c>
      <c r="Z90" s="190">
        <f t="shared" si="67"/>
        <v>3.3000000000000003</v>
      </c>
      <c r="AA90" s="190">
        <f t="shared" si="68"/>
        <v>0.6</v>
      </c>
      <c r="AB90" s="190">
        <f t="shared" si="69"/>
        <v>16.7</v>
      </c>
      <c r="AC90" s="190">
        <f t="shared" si="70"/>
        <v>87</v>
      </c>
      <c r="AD90" s="191">
        <v>115</v>
      </c>
      <c r="AH90" s="26" t="s">
        <v>34</v>
      </c>
      <c r="AI90" s="189">
        <v>100</v>
      </c>
      <c r="AJ90" s="189">
        <v>6.6</v>
      </c>
      <c r="AK90" s="189">
        <v>1.2</v>
      </c>
      <c r="AL90" s="189">
        <v>33.4</v>
      </c>
      <c r="AM90" s="189">
        <v>174</v>
      </c>
      <c r="AN90" s="188">
        <v>115</v>
      </c>
    </row>
    <row r="91" spans="1:40" ht="66" customHeight="1" x14ac:dyDescent="0.3">
      <c r="A91" s="317"/>
      <c r="B91" s="154"/>
      <c r="C91" s="275"/>
      <c r="D91" s="112"/>
      <c r="E91" s="112"/>
      <c r="F91" s="112"/>
      <c r="G91" s="112"/>
      <c r="H91" s="275"/>
      <c r="L91" s="136"/>
      <c r="M91" s="274"/>
      <c r="N91" s="274"/>
      <c r="O91" s="274"/>
      <c r="P91" s="274"/>
      <c r="Q91" s="274"/>
      <c r="R91" s="275"/>
      <c r="W91" s="319"/>
      <c r="X91" s="38" t="s">
        <v>56</v>
      </c>
      <c r="Y91" s="40">
        <v>100</v>
      </c>
      <c r="Z91" s="24">
        <f>AJ91/AI91*Y91</f>
        <v>0.4</v>
      </c>
      <c r="AA91" s="24">
        <f>AK91/AI91*Y91</f>
        <v>0.4</v>
      </c>
      <c r="AB91" s="24">
        <f>AL91/AI91*Y91</f>
        <v>9.8000000000000007</v>
      </c>
      <c r="AC91" s="24">
        <f>AM91/AI91*Y91</f>
        <v>47</v>
      </c>
      <c r="AD91" s="40">
        <v>118</v>
      </c>
      <c r="AH91" s="41" t="s">
        <v>56</v>
      </c>
      <c r="AI91" s="23">
        <v>100</v>
      </c>
      <c r="AJ91" s="23">
        <v>0.4</v>
      </c>
      <c r="AK91" s="23">
        <v>0.4</v>
      </c>
      <c r="AL91" s="23">
        <v>9.8000000000000007</v>
      </c>
      <c r="AM91" s="23">
        <v>47</v>
      </c>
      <c r="AN91" s="43">
        <v>118</v>
      </c>
    </row>
    <row r="92" spans="1:40" ht="42" customHeight="1" x14ac:dyDescent="0.3">
      <c r="A92" s="299" t="s">
        <v>47</v>
      </c>
      <c r="B92" s="300"/>
      <c r="C92" s="152">
        <f>C86+C87+C88+C89+C90</f>
        <v>450</v>
      </c>
      <c r="D92" s="152">
        <f t="shared" ref="D92:G92" si="71">D86+D87+D88+D89+D90</f>
        <v>12.760000000000002</v>
      </c>
      <c r="E92" s="152">
        <f t="shared" si="71"/>
        <v>19.72</v>
      </c>
      <c r="F92" s="152">
        <f t="shared" si="71"/>
        <v>53.87</v>
      </c>
      <c r="G92" s="152">
        <f t="shared" si="71"/>
        <v>445.05</v>
      </c>
      <c r="H92" s="152"/>
      <c r="L92" s="136"/>
      <c r="M92" s="209"/>
      <c r="N92" s="209"/>
      <c r="O92" s="209"/>
      <c r="P92" s="209"/>
      <c r="Q92" s="209"/>
      <c r="R92" s="152"/>
      <c r="W92" s="28" t="s">
        <v>47</v>
      </c>
      <c r="X92" s="25"/>
      <c r="Y92" s="10">
        <f>SUM(Y86:Y91)</f>
        <v>610</v>
      </c>
      <c r="Z92" s="24">
        <f>SUM(Z86:Z91)</f>
        <v>11.76</v>
      </c>
      <c r="AA92" s="24">
        <f>SUM(AA86:AA91)</f>
        <v>11.18</v>
      </c>
      <c r="AB92" s="24">
        <f>SUM(AB86:AB91)</f>
        <v>93.62</v>
      </c>
      <c r="AC92" s="24">
        <f>SUM(AC86:AC91)</f>
        <v>527</v>
      </c>
      <c r="AD92" s="9"/>
      <c r="AH92" s="26"/>
      <c r="AI92" s="23"/>
      <c r="AJ92" s="23"/>
      <c r="AK92" s="23"/>
      <c r="AL92" s="23"/>
      <c r="AM92" s="23"/>
      <c r="AN92" s="27"/>
    </row>
    <row r="93" spans="1:40" ht="42" customHeight="1" x14ac:dyDescent="0.3">
      <c r="A93" s="299" t="s">
        <v>87</v>
      </c>
      <c r="B93" s="300"/>
      <c r="C93" s="152">
        <f>C92+C85+C74+C82+C72</f>
        <v>1910</v>
      </c>
      <c r="D93" s="110">
        <f>D92+D85+D74+D82</f>
        <v>59.036000000000001</v>
      </c>
      <c r="E93" s="110">
        <f>E92+E85+E74+E82</f>
        <v>68.168000000000006</v>
      </c>
      <c r="F93" s="110">
        <f>F92+F85+F74+F82</f>
        <v>270.57600000000002</v>
      </c>
      <c r="G93" s="110">
        <f>G92+G85+G74+G82</f>
        <v>1942.1799999999998</v>
      </c>
      <c r="H93" s="152"/>
      <c r="L93" s="136"/>
      <c r="M93" s="209"/>
      <c r="N93" s="209"/>
      <c r="O93" s="209"/>
      <c r="P93" s="209"/>
      <c r="Q93" s="209"/>
      <c r="R93" s="152"/>
      <c r="W93" s="28" t="s">
        <v>87</v>
      </c>
      <c r="X93" s="25"/>
      <c r="Y93" s="10">
        <f>Y92+Y85+Y74+Y82</f>
        <v>1895</v>
      </c>
      <c r="Z93" s="24">
        <f>Z92+Z85+Z74+Z82</f>
        <v>60.353857142857144</v>
      </c>
      <c r="AA93" s="24">
        <f>AA92+AA85+AA74+AA82</f>
        <v>50.834428571428575</v>
      </c>
      <c r="AB93" s="24">
        <f>AB92+AB85+AB74+AB82</f>
        <v>307.71885714285713</v>
      </c>
      <c r="AC93" s="24">
        <f>AC92+AC85+AC74+AC82</f>
        <v>1945.6942857142858</v>
      </c>
      <c r="AD93" s="9"/>
      <c r="AH93" s="26"/>
      <c r="AI93" s="23"/>
      <c r="AJ93" s="23"/>
      <c r="AK93" s="23"/>
      <c r="AL93" s="23"/>
      <c r="AM93" s="23"/>
      <c r="AN93" s="27"/>
    </row>
    <row r="94" spans="1:40" ht="42" customHeight="1" x14ac:dyDescent="0.3">
      <c r="A94" s="373" t="s">
        <v>49</v>
      </c>
      <c r="B94" s="300"/>
      <c r="C94" s="229">
        <v>1800</v>
      </c>
      <c r="D94" s="230">
        <v>54</v>
      </c>
      <c r="E94" s="230">
        <v>60</v>
      </c>
      <c r="F94" s="230">
        <v>261</v>
      </c>
      <c r="G94" s="230">
        <v>1800</v>
      </c>
      <c r="H94" s="229"/>
      <c r="L94" s="230"/>
      <c r="M94" s="230"/>
      <c r="N94" s="230"/>
      <c r="O94" s="230"/>
      <c r="P94" s="230"/>
      <c r="Q94" s="230"/>
      <c r="R94" s="229"/>
      <c r="W94" s="45" t="s">
        <v>49</v>
      </c>
      <c r="X94" s="46"/>
      <c r="Y94" s="47">
        <v>1800</v>
      </c>
      <c r="Z94" s="51">
        <v>54</v>
      </c>
      <c r="AA94" s="51">
        <v>60</v>
      </c>
      <c r="AB94" s="51">
        <v>261</v>
      </c>
      <c r="AC94" s="51">
        <v>1800</v>
      </c>
      <c r="AD94" s="48"/>
      <c r="AH94" s="47"/>
      <c r="AI94" s="49"/>
      <c r="AJ94" s="49"/>
      <c r="AK94" s="49"/>
      <c r="AL94" s="49"/>
      <c r="AM94" s="49"/>
      <c r="AN94" s="50"/>
    </row>
    <row r="95" spans="1:40" ht="42" customHeight="1" x14ac:dyDescent="0.3">
      <c r="A95" s="312" t="s">
        <v>5</v>
      </c>
      <c r="B95" s="312" t="s">
        <v>6</v>
      </c>
      <c r="C95" s="321" t="s">
        <v>7</v>
      </c>
      <c r="D95" s="312" t="s">
        <v>8</v>
      </c>
      <c r="E95" s="312"/>
      <c r="F95" s="312"/>
      <c r="G95" s="312" t="s">
        <v>9</v>
      </c>
      <c r="H95" s="321" t="s">
        <v>10</v>
      </c>
      <c r="L95" s="312" t="s">
        <v>6</v>
      </c>
      <c r="M95" s="312" t="s">
        <v>7</v>
      </c>
      <c r="N95" s="312" t="s">
        <v>8</v>
      </c>
      <c r="O95" s="312"/>
      <c r="P95" s="312"/>
      <c r="Q95" s="312" t="s">
        <v>9</v>
      </c>
      <c r="R95" s="321" t="s">
        <v>10</v>
      </c>
      <c r="W95" s="322" t="s">
        <v>5</v>
      </c>
      <c r="X95" s="323" t="s">
        <v>6</v>
      </c>
      <c r="Y95" s="324" t="s">
        <v>7</v>
      </c>
      <c r="Z95" s="325" t="s">
        <v>8</v>
      </c>
      <c r="AA95" s="325"/>
      <c r="AB95" s="325"/>
      <c r="AC95" s="325" t="s">
        <v>9</v>
      </c>
      <c r="AD95" s="326" t="s">
        <v>10</v>
      </c>
      <c r="AH95" s="324" t="s">
        <v>6</v>
      </c>
      <c r="AI95" s="310" t="s">
        <v>7</v>
      </c>
      <c r="AJ95" s="310" t="s">
        <v>8</v>
      </c>
      <c r="AK95" s="310"/>
      <c r="AL95" s="310"/>
      <c r="AM95" s="310" t="s">
        <v>9</v>
      </c>
      <c r="AN95" s="314" t="s">
        <v>10</v>
      </c>
    </row>
    <row r="96" spans="1:40" ht="42" customHeight="1" x14ac:dyDescent="0.3">
      <c r="A96" s="312"/>
      <c r="B96" s="312"/>
      <c r="C96" s="321"/>
      <c r="D96" s="209" t="s">
        <v>11</v>
      </c>
      <c r="E96" s="209" t="s">
        <v>12</v>
      </c>
      <c r="F96" s="209" t="s">
        <v>13</v>
      </c>
      <c r="G96" s="312"/>
      <c r="H96" s="321"/>
      <c r="L96" s="312"/>
      <c r="M96" s="312"/>
      <c r="N96" s="209" t="s">
        <v>11</v>
      </c>
      <c r="O96" s="209" t="s">
        <v>12</v>
      </c>
      <c r="P96" s="209" t="s">
        <v>13</v>
      </c>
      <c r="Q96" s="312"/>
      <c r="R96" s="321"/>
      <c r="W96" s="322"/>
      <c r="X96" s="323"/>
      <c r="Y96" s="324"/>
      <c r="Z96" s="24" t="s">
        <v>11</v>
      </c>
      <c r="AA96" s="24" t="s">
        <v>12</v>
      </c>
      <c r="AB96" s="24" t="s">
        <v>13</v>
      </c>
      <c r="AC96" s="325"/>
      <c r="AD96" s="326"/>
      <c r="AH96" s="324"/>
      <c r="AI96" s="310"/>
      <c r="AJ96" s="23" t="s">
        <v>11</v>
      </c>
      <c r="AK96" s="23" t="s">
        <v>12</v>
      </c>
      <c r="AL96" s="23" t="s">
        <v>13</v>
      </c>
      <c r="AM96" s="310"/>
      <c r="AN96" s="314"/>
    </row>
    <row r="97" spans="1:41" ht="45.75" customHeight="1" x14ac:dyDescent="0.3">
      <c r="A97" s="288" t="s">
        <v>88</v>
      </c>
      <c r="B97" s="226"/>
      <c r="C97" s="227"/>
      <c r="D97" s="225"/>
      <c r="E97" s="225"/>
      <c r="F97" s="225"/>
      <c r="G97" s="225"/>
      <c r="H97" s="227"/>
      <c r="L97" s="136"/>
      <c r="M97" s="209"/>
      <c r="N97" s="209"/>
      <c r="O97" s="209"/>
      <c r="P97" s="209"/>
      <c r="Q97" s="209"/>
      <c r="R97" s="152"/>
      <c r="W97" s="28" t="s">
        <v>88</v>
      </c>
      <c r="X97" s="25"/>
      <c r="Y97" s="10"/>
      <c r="Z97" s="24"/>
      <c r="AA97" s="24"/>
      <c r="AB97" s="24"/>
      <c r="AC97" s="24"/>
      <c r="AD97" s="9"/>
      <c r="AH97" s="26"/>
      <c r="AI97" s="23"/>
      <c r="AJ97" s="23"/>
      <c r="AK97" s="23"/>
      <c r="AL97" s="23"/>
      <c r="AM97" s="23"/>
      <c r="AN97" s="27"/>
    </row>
    <row r="98" spans="1:41" ht="42" customHeight="1" x14ac:dyDescent="0.3">
      <c r="A98" s="301" t="s">
        <v>15</v>
      </c>
      <c r="B98" s="136" t="s">
        <v>89</v>
      </c>
      <c r="C98" s="152">
        <v>180</v>
      </c>
      <c r="D98" s="110">
        <f t="shared" ref="D98:E100" si="72">(N98)/M98*C98</f>
        <v>5.76</v>
      </c>
      <c r="E98" s="110">
        <f t="shared" si="72"/>
        <v>10.26</v>
      </c>
      <c r="F98" s="110">
        <f>P98/M98*C98</f>
        <v>32.184000000000005</v>
      </c>
      <c r="G98" s="110">
        <f>Q98/M98*C98</f>
        <v>244.08</v>
      </c>
      <c r="H98" s="152">
        <v>261</v>
      </c>
      <c r="L98" s="136" t="s">
        <v>89</v>
      </c>
      <c r="M98" s="209">
        <v>1000</v>
      </c>
      <c r="N98" s="209">
        <v>32</v>
      </c>
      <c r="O98" s="209">
        <v>57</v>
      </c>
      <c r="P98" s="209">
        <v>178.8</v>
      </c>
      <c r="Q98" s="209">
        <v>1356</v>
      </c>
      <c r="R98" s="152">
        <v>261</v>
      </c>
      <c r="W98" s="302" t="s">
        <v>15</v>
      </c>
      <c r="X98" s="25" t="s">
        <v>89</v>
      </c>
      <c r="Y98" s="10">
        <v>180</v>
      </c>
      <c r="Z98" s="24">
        <f>AJ98/AI98*Y98</f>
        <v>5.76</v>
      </c>
      <c r="AA98" s="24">
        <f>AK98/AI98*Y98</f>
        <v>10.26</v>
      </c>
      <c r="AB98" s="24">
        <f>AL98/AI98*Y98</f>
        <v>32.184000000000005</v>
      </c>
      <c r="AC98" s="24">
        <f>AM98/AI98*Y98</f>
        <v>244.08</v>
      </c>
      <c r="AD98" s="9">
        <v>261</v>
      </c>
      <c r="AH98" s="26" t="s">
        <v>89</v>
      </c>
      <c r="AI98" s="23">
        <v>1000</v>
      </c>
      <c r="AJ98" s="23">
        <v>32</v>
      </c>
      <c r="AK98" s="23">
        <v>57</v>
      </c>
      <c r="AL98" s="23">
        <v>178.8</v>
      </c>
      <c r="AM98" s="23">
        <v>1356</v>
      </c>
      <c r="AN98" s="27">
        <v>261</v>
      </c>
    </row>
    <row r="99" spans="1:41" ht="42" customHeight="1" x14ac:dyDescent="0.3">
      <c r="A99" s="301"/>
      <c r="B99" s="136" t="s">
        <v>52</v>
      </c>
      <c r="C99" s="152">
        <v>180</v>
      </c>
      <c r="D99" s="110">
        <f t="shared" si="72"/>
        <v>2.88</v>
      </c>
      <c r="E99" s="110">
        <f t="shared" si="72"/>
        <v>2.4299999999999997</v>
      </c>
      <c r="F99" s="110">
        <f>P99/M99*C99</f>
        <v>14.31</v>
      </c>
      <c r="G99" s="110">
        <f>Q99/M99*C99</f>
        <v>71.100000000000009</v>
      </c>
      <c r="H99" s="152">
        <v>513</v>
      </c>
      <c r="L99" s="136" t="s">
        <v>53</v>
      </c>
      <c r="M99" s="209">
        <v>200</v>
      </c>
      <c r="N99" s="209">
        <v>3.2</v>
      </c>
      <c r="O99" s="209">
        <v>2.7</v>
      </c>
      <c r="P99" s="209">
        <v>15.9</v>
      </c>
      <c r="Q99" s="209">
        <v>79</v>
      </c>
      <c r="R99" s="152">
        <v>513</v>
      </c>
      <c r="W99" s="302"/>
      <c r="X99" s="25" t="s">
        <v>53</v>
      </c>
      <c r="Y99" s="10">
        <v>180</v>
      </c>
      <c r="Z99" s="24">
        <f>AJ99/AI99*Y99</f>
        <v>2.88</v>
      </c>
      <c r="AA99" s="24">
        <f>AK99/AI99*Y99</f>
        <v>2.4300000000000002</v>
      </c>
      <c r="AB99" s="24">
        <f>AL99/AI99*Y99</f>
        <v>14.31</v>
      </c>
      <c r="AC99" s="24">
        <f>AM99/AI99*Y99</f>
        <v>71.100000000000009</v>
      </c>
      <c r="AD99" s="9">
        <v>513</v>
      </c>
      <c r="AH99" s="26" t="s">
        <v>53</v>
      </c>
      <c r="AI99" s="23">
        <v>200</v>
      </c>
      <c r="AJ99" s="23">
        <v>3.2</v>
      </c>
      <c r="AK99" s="23">
        <v>2.7</v>
      </c>
      <c r="AL99" s="23">
        <v>15.9</v>
      </c>
      <c r="AM99" s="23">
        <v>79</v>
      </c>
      <c r="AN99" s="27">
        <v>513</v>
      </c>
    </row>
    <row r="100" spans="1:41" ht="42" customHeight="1" x14ac:dyDescent="0.3">
      <c r="A100" s="301"/>
      <c r="B100" s="136" t="s">
        <v>197</v>
      </c>
      <c r="C100" s="152">
        <v>50</v>
      </c>
      <c r="D100" s="110">
        <f t="shared" si="72"/>
        <v>2</v>
      </c>
      <c r="E100" s="110">
        <f t="shared" si="72"/>
        <v>20.833333333333336</v>
      </c>
      <c r="F100" s="110">
        <f>P100/M100*C100</f>
        <v>12.5</v>
      </c>
      <c r="G100" s="110">
        <f>Q100/M100*C100</f>
        <v>245.00000000000003</v>
      </c>
      <c r="H100" s="152">
        <v>100</v>
      </c>
      <c r="L100" s="136" t="s">
        <v>108</v>
      </c>
      <c r="M100" s="209">
        <v>30</v>
      </c>
      <c r="N100" s="209">
        <v>1.2</v>
      </c>
      <c r="O100" s="209">
        <v>12.5</v>
      </c>
      <c r="P100" s="209">
        <v>7.5</v>
      </c>
      <c r="Q100" s="209">
        <v>147</v>
      </c>
      <c r="R100" s="152">
        <v>100</v>
      </c>
      <c r="W100" s="302"/>
      <c r="X100" s="25" t="s">
        <v>90</v>
      </c>
      <c r="Y100" s="10">
        <v>35</v>
      </c>
      <c r="Z100" s="24">
        <f>AJ100/AI100*Y100</f>
        <v>3.6</v>
      </c>
      <c r="AA100" s="24">
        <f>AK100/AI100*Y100</f>
        <v>5.7</v>
      </c>
      <c r="AB100" s="24">
        <f>AL100/AI100*Y100</f>
        <v>7.4</v>
      </c>
      <c r="AC100" s="24">
        <f>AM100/AI100*Y100</f>
        <v>95</v>
      </c>
      <c r="AD100" s="9">
        <v>88</v>
      </c>
      <c r="AH100" s="26" t="s">
        <v>90</v>
      </c>
      <c r="AI100" s="23">
        <v>35</v>
      </c>
      <c r="AJ100" s="23">
        <v>3.6</v>
      </c>
      <c r="AK100" s="23">
        <v>5.7</v>
      </c>
      <c r="AL100" s="23">
        <v>7.4</v>
      </c>
      <c r="AM100" s="23">
        <v>95</v>
      </c>
      <c r="AN100" s="27">
        <v>88</v>
      </c>
    </row>
    <row r="101" spans="1:41" s="108" customFormat="1" ht="53.25" customHeight="1" x14ac:dyDescent="0.3">
      <c r="A101" s="301"/>
      <c r="B101" s="156" t="s">
        <v>20</v>
      </c>
      <c r="C101" s="204">
        <v>100</v>
      </c>
      <c r="D101" s="137">
        <f>(N101)/M101*C101</f>
        <v>0.4</v>
      </c>
      <c r="E101" s="137">
        <f>(O101)/N101*D101</f>
        <v>0.4</v>
      </c>
      <c r="F101" s="137">
        <f>(P101)/O101*E101</f>
        <v>9.8000000000000007</v>
      </c>
      <c r="G101" s="137">
        <f>Q101/M101*C101</f>
        <v>47</v>
      </c>
      <c r="H101" s="204">
        <v>118</v>
      </c>
      <c r="I101" s="246"/>
      <c r="J101" s="246"/>
      <c r="K101" s="247"/>
      <c r="L101" s="248" t="s">
        <v>20</v>
      </c>
      <c r="M101" s="249">
        <v>100</v>
      </c>
      <c r="N101" s="249">
        <v>0.4</v>
      </c>
      <c r="O101" s="249">
        <v>0.4</v>
      </c>
      <c r="P101" s="249">
        <v>9.8000000000000007</v>
      </c>
      <c r="Q101" s="249">
        <v>47</v>
      </c>
      <c r="R101" s="250">
        <v>118</v>
      </c>
      <c r="S101" s="19"/>
      <c r="T101" s="19"/>
      <c r="U101" s="19"/>
      <c r="V101" s="19"/>
      <c r="W101" s="315"/>
      <c r="X101" s="38" t="s">
        <v>20</v>
      </c>
      <c r="Y101" s="39">
        <v>110</v>
      </c>
      <c r="Z101" s="106">
        <f>AJ101/AI101*Y101</f>
        <v>0.44</v>
      </c>
      <c r="AA101" s="106">
        <f>AK101/AI101*Y101</f>
        <v>0.44</v>
      </c>
      <c r="AB101" s="106">
        <f>AL101/AI101*Y101</f>
        <v>10.780000000000001</v>
      </c>
      <c r="AC101" s="106">
        <f>AM101/AI101*Y101</f>
        <v>51.699999999999996</v>
      </c>
      <c r="AD101" s="40">
        <v>118</v>
      </c>
      <c r="AE101" s="107"/>
      <c r="AF101" s="107"/>
      <c r="AG101" s="107"/>
      <c r="AH101" s="41" t="s">
        <v>20</v>
      </c>
      <c r="AI101" s="42">
        <v>100</v>
      </c>
      <c r="AJ101" s="42">
        <v>0.4</v>
      </c>
      <c r="AK101" s="42">
        <v>0.4</v>
      </c>
      <c r="AL101" s="42">
        <v>9.8000000000000007</v>
      </c>
      <c r="AM101" s="42">
        <v>47</v>
      </c>
      <c r="AN101" s="43">
        <v>118</v>
      </c>
      <c r="AO101" s="107"/>
    </row>
    <row r="102" spans="1:41" ht="42" customHeight="1" x14ac:dyDescent="0.3">
      <c r="A102" s="299" t="s">
        <v>21</v>
      </c>
      <c r="B102" s="316"/>
      <c r="C102" s="152">
        <f>C98+C99+C100</f>
        <v>410</v>
      </c>
      <c r="D102" s="152">
        <f t="shared" ref="D102:G102" si="73">D98+D99+D100</f>
        <v>10.64</v>
      </c>
      <c r="E102" s="152">
        <f t="shared" si="73"/>
        <v>33.523333333333333</v>
      </c>
      <c r="F102" s="152">
        <f t="shared" si="73"/>
        <v>58.994000000000007</v>
      </c>
      <c r="G102" s="152">
        <f t="shared" si="73"/>
        <v>560.18000000000006</v>
      </c>
      <c r="H102" s="152"/>
      <c r="L102" s="136"/>
      <c r="M102" s="209"/>
      <c r="N102" s="209"/>
      <c r="O102" s="209"/>
      <c r="P102" s="209"/>
      <c r="Q102" s="209"/>
      <c r="R102" s="209"/>
      <c r="W102" s="28" t="s">
        <v>21</v>
      </c>
      <c r="X102" s="25"/>
      <c r="Y102" s="10">
        <f>SUM(Y98:Y101)</f>
        <v>505</v>
      </c>
      <c r="Z102" s="24">
        <f>SUM(Z98:Z101)</f>
        <v>12.68</v>
      </c>
      <c r="AA102" s="24">
        <f>SUM(AA98:AA101)</f>
        <v>18.830000000000002</v>
      </c>
      <c r="AB102" s="24">
        <f>SUM(AB98:AB101)</f>
        <v>64.674000000000007</v>
      </c>
      <c r="AC102" s="24">
        <f>SUM(AC98:AC101)</f>
        <v>461.88</v>
      </c>
      <c r="AD102" s="10"/>
      <c r="AH102" s="26"/>
      <c r="AI102" s="23"/>
      <c r="AJ102" s="23"/>
      <c r="AK102" s="23"/>
      <c r="AL102" s="23"/>
      <c r="AM102" s="23"/>
      <c r="AN102" s="23"/>
    </row>
    <row r="103" spans="1:41" ht="42" customHeight="1" x14ac:dyDescent="0.3">
      <c r="A103" s="339" t="s">
        <v>297</v>
      </c>
      <c r="B103" s="340"/>
      <c r="C103" s="294">
        <f>C101</f>
        <v>100</v>
      </c>
      <c r="D103" s="294">
        <f t="shared" ref="D103:G103" si="74">D101</f>
        <v>0.4</v>
      </c>
      <c r="E103" s="294">
        <f t="shared" si="74"/>
        <v>0.4</v>
      </c>
      <c r="F103" s="294">
        <f t="shared" si="74"/>
        <v>9.8000000000000007</v>
      </c>
      <c r="G103" s="294">
        <f t="shared" si="74"/>
        <v>47</v>
      </c>
      <c r="H103" s="294"/>
      <c r="L103" s="136"/>
      <c r="M103" s="295"/>
      <c r="N103" s="295"/>
      <c r="O103" s="295"/>
      <c r="P103" s="295"/>
      <c r="Q103" s="295"/>
      <c r="R103" s="295"/>
      <c r="W103" s="28" t="s">
        <v>21</v>
      </c>
      <c r="X103" s="25"/>
      <c r="Y103" s="296">
        <f t="shared" ref="Y103" si="75">SUM(Y99:Y102)</f>
        <v>830</v>
      </c>
      <c r="Z103" s="298">
        <f t="shared" ref="Z103" si="76">SUM(Z99:Z102)</f>
        <v>19.600000000000001</v>
      </c>
      <c r="AA103" s="298">
        <f t="shared" ref="AA103" si="77">SUM(AA99:AA102)</f>
        <v>27.400000000000002</v>
      </c>
      <c r="AB103" s="298">
        <f t="shared" ref="AB103" si="78">SUM(AB99:AB102)</f>
        <v>97.164000000000016</v>
      </c>
      <c r="AC103" s="298">
        <f t="shared" ref="AC103" si="79">SUM(AC99:AC102)</f>
        <v>679.68000000000006</v>
      </c>
      <c r="AD103" s="296"/>
      <c r="AH103" s="26"/>
      <c r="AI103" s="297"/>
      <c r="AJ103" s="297"/>
      <c r="AK103" s="297"/>
      <c r="AL103" s="297"/>
      <c r="AM103" s="297"/>
      <c r="AN103" s="297"/>
    </row>
    <row r="104" spans="1:41" ht="42" customHeight="1" x14ac:dyDescent="0.3">
      <c r="A104" s="303" t="s">
        <v>22</v>
      </c>
      <c r="B104" s="216"/>
      <c r="C104" s="203"/>
      <c r="D104" s="137"/>
      <c r="E104" s="137"/>
      <c r="F104" s="137"/>
      <c r="G104" s="137"/>
      <c r="H104" s="204"/>
      <c r="K104" s="210"/>
      <c r="L104" s="248"/>
      <c r="M104" s="249"/>
      <c r="N104" s="249"/>
      <c r="O104" s="249"/>
      <c r="P104" s="249"/>
      <c r="Q104" s="249"/>
      <c r="R104" s="250"/>
      <c r="W104" s="305" t="s">
        <v>22</v>
      </c>
      <c r="X104" s="25"/>
      <c r="Y104" s="10"/>
      <c r="Z104" s="24"/>
      <c r="AA104" s="24"/>
      <c r="AB104" s="24"/>
      <c r="AC104" s="24"/>
      <c r="AD104" s="9"/>
      <c r="AH104" s="26"/>
      <c r="AI104" s="23"/>
      <c r="AJ104" s="23"/>
      <c r="AK104" s="23"/>
      <c r="AL104" s="23"/>
      <c r="AM104" s="23"/>
      <c r="AN104" s="27"/>
    </row>
    <row r="105" spans="1:41" ht="42" customHeight="1" x14ac:dyDescent="0.3">
      <c r="A105" s="304"/>
      <c r="B105" s="136" t="s">
        <v>91</v>
      </c>
      <c r="C105" s="152">
        <v>180</v>
      </c>
      <c r="D105" s="110">
        <f>(N105)/M105*C105</f>
        <v>1.4759999999999998</v>
      </c>
      <c r="E105" s="110">
        <f>(O105)/N105*D105</f>
        <v>3.7799999999999994</v>
      </c>
      <c r="F105" s="110">
        <f>P105/M105*C105</f>
        <v>11.700000000000001</v>
      </c>
      <c r="G105" s="110">
        <f>Q105/M105*C105</f>
        <v>87.3</v>
      </c>
      <c r="H105" s="152">
        <v>139</v>
      </c>
      <c r="L105" s="136" t="s">
        <v>255</v>
      </c>
      <c r="M105" s="209">
        <v>1000</v>
      </c>
      <c r="N105" s="209">
        <v>8.1999999999999993</v>
      </c>
      <c r="O105" s="209">
        <v>21</v>
      </c>
      <c r="P105" s="209">
        <v>65</v>
      </c>
      <c r="Q105" s="209">
        <v>485</v>
      </c>
      <c r="R105" s="152">
        <v>139</v>
      </c>
      <c r="W105" s="306"/>
      <c r="X105" s="25" t="s">
        <v>91</v>
      </c>
      <c r="Y105" s="10">
        <v>190</v>
      </c>
      <c r="Z105" s="24">
        <f>AJ105/AI105*Y105</f>
        <v>1.5579999999999998</v>
      </c>
      <c r="AA105" s="24">
        <f>AK105/AI105*Y105</f>
        <v>3.99</v>
      </c>
      <c r="AB105" s="24">
        <f>AL105/AI105*Y105</f>
        <v>12.35</v>
      </c>
      <c r="AC105" s="24">
        <f>AM105/AI105*Y105</f>
        <v>92.149999999999991</v>
      </c>
      <c r="AD105" s="9">
        <v>139</v>
      </c>
      <c r="AH105" s="26" t="s">
        <v>92</v>
      </c>
      <c r="AI105" s="23">
        <v>1000</v>
      </c>
      <c r="AJ105" s="23">
        <v>8.1999999999999993</v>
      </c>
      <c r="AK105" s="23">
        <v>21</v>
      </c>
      <c r="AL105" s="23">
        <v>65</v>
      </c>
      <c r="AM105" s="23">
        <v>485</v>
      </c>
      <c r="AN105" s="27">
        <v>139</v>
      </c>
    </row>
    <row r="106" spans="1:41" ht="42" customHeight="1" x14ac:dyDescent="0.3">
      <c r="A106" s="304"/>
      <c r="B106" s="136" t="s">
        <v>198</v>
      </c>
      <c r="C106" s="152">
        <v>10</v>
      </c>
      <c r="D106" s="110">
        <f>(N106)/M106*C106</f>
        <v>0.26</v>
      </c>
      <c r="E106" s="110">
        <f>(O106)/N106*D106</f>
        <v>1.5</v>
      </c>
      <c r="F106" s="110">
        <f>(P106)/O106*E106</f>
        <v>0.36</v>
      </c>
      <c r="G106" s="110">
        <f>Q106/M106*C106</f>
        <v>16.200000000000003</v>
      </c>
      <c r="H106" s="152">
        <v>488</v>
      </c>
      <c r="L106" s="245" t="s">
        <v>199</v>
      </c>
      <c r="M106" s="209">
        <v>1000</v>
      </c>
      <c r="N106" s="209">
        <v>26</v>
      </c>
      <c r="O106" s="209">
        <v>150</v>
      </c>
      <c r="P106" s="209">
        <v>36</v>
      </c>
      <c r="Q106" s="209">
        <v>1620</v>
      </c>
      <c r="R106" s="152"/>
      <c r="W106" s="306"/>
      <c r="X106" s="25" t="s">
        <v>25</v>
      </c>
      <c r="Y106" s="10">
        <v>10</v>
      </c>
      <c r="Z106" s="24"/>
      <c r="AA106" s="24"/>
      <c r="AB106" s="24"/>
      <c r="AC106" s="24"/>
      <c r="AD106" s="9"/>
      <c r="AH106" s="36" t="s">
        <v>25</v>
      </c>
      <c r="AI106" s="23"/>
      <c r="AJ106" s="23"/>
      <c r="AK106" s="23"/>
      <c r="AL106" s="23"/>
      <c r="AM106" s="23"/>
      <c r="AN106" s="27"/>
    </row>
    <row r="107" spans="1:41" ht="42" customHeight="1" x14ac:dyDescent="0.3">
      <c r="A107" s="304"/>
      <c r="B107" s="136" t="s">
        <v>93</v>
      </c>
      <c r="C107" s="152">
        <v>70</v>
      </c>
      <c r="D107" s="110">
        <f t="shared" ref="D107:E112" si="80">(N107)/M107*C107</f>
        <v>9.73</v>
      </c>
      <c r="E107" s="110">
        <f t="shared" si="80"/>
        <v>1.4700000000000002</v>
      </c>
      <c r="F107" s="110">
        <f t="shared" ref="F107:F110" si="81">P107/M107*C107</f>
        <v>6.72</v>
      </c>
      <c r="G107" s="110">
        <f t="shared" ref="G107:G112" si="82">Q107/M107*C107</f>
        <v>79.099999999999994</v>
      </c>
      <c r="H107" s="152">
        <v>351</v>
      </c>
      <c r="L107" s="136" t="s">
        <v>256</v>
      </c>
      <c r="M107" s="209">
        <v>100</v>
      </c>
      <c r="N107" s="209">
        <v>13.9</v>
      </c>
      <c r="O107" s="209">
        <v>2.1</v>
      </c>
      <c r="P107" s="209">
        <v>9.6</v>
      </c>
      <c r="Q107" s="209">
        <v>113</v>
      </c>
      <c r="R107" s="152">
        <v>351</v>
      </c>
      <c r="W107" s="306"/>
      <c r="X107" s="25" t="s">
        <v>93</v>
      </c>
      <c r="Y107" s="10">
        <v>70</v>
      </c>
      <c r="Z107" s="24">
        <f t="shared" ref="Z107:Z112" si="83">AJ107/AI107*Y107</f>
        <v>9.73</v>
      </c>
      <c r="AA107" s="24">
        <f t="shared" ref="AA107:AA112" si="84">AK107/AI107*Y107</f>
        <v>1.4700000000000002</v>
      </c>
      <c r="AB107" s="24">
        <f t="shared" ref="AB107:AB112" si="85">AL107/AI107*Y107</f>
        <v>6.72</v>
      </c>
      <c r="AC107" s="24">
        <f t="shared" ref="AC107:AC112" si="86">AM107/AI107*Y107</f>
        <v>79.099999999999994</v>
      </c>
      <c r="AD107" s="9">
        <v>351</v>
      </c>
      <c r="AH107" s="26" t="s">
        <v>94</v>
      </c>
      <c r="AI107" s="23">
        <v>100</v>
      </c>
      <c r="AJ107" s="23">
        <v>13.9</v>
      </c>
      <c r="AK107" s="23">
        <v>2.1</v>
      </c>
      <c r="AL107" s="23">
        <v>9.6</v>
      </c>
      <c r="AM107" s="23">
        <v>113</v>
      </c>
      <c r="AN107" s="27">
        <v>351</v>
      </c>
    </row>
    <row r="108" spans="1:41" ht="42" customHeight="1" x14ac:dyDescent="0.3">
      <c r="A108" s="304"/>
      <c r="B108" s="136" t="s">
        <v>133</v>
      </c>
      <c r="C108" s="209">
        <v>130</v>
      </c>
      <c r="D108" s="110">
        <f>(N108)/M108*C108</f>
        <v>4.9010000000000007</v>
      </c>
      <c r="E108" s="110">
        <f>(O108)/N108*D108</f>
        <v>0.58500000000000008</v>
      </c>
      <c r="F108" s="110">
        <f>P108/M108*C108</f>
        <v>25.167999999999999</v>
      </c>
      <c r="G108" s="110">
        <f>Q108/M108*C108</f>
        <v>125.58</v>
      </c>
      <c r="H108" s="152">
        <v>297</v>
      </c>
      <c r="L108" s="136" t="s">
        <v>133</v>
      </c>
      <c r="M108" s="209">
        <v>1000</v>
      </c>
      <c r="N108" s="209">
        <v>37.700000000000003</v>
      </c>
      <c r="O108" s="209">
        <v>4.5</v>
      </c>
      <c r="P108" s="209">
        <v>193.6</v>
      </c>
      <c r="Q108" s="209">
        <v>966</v>
      </c>
      <c r="R108" s="152">
        <v>297</v>
      </c>
      <c r="W108" s="318"/>
      <c r="X108" s="25" t="s">
        <v>95</v>
      </c>
      <c r="Y108" s="10">
        <v>120</v>
      </c>
      <c r="Z108" s="24">
        <f t="shared" si="83"/>
        <v>2.964</v>
      </c>
      <c r="AA108" s="24">
        <f t="shared" si="84"/>
        <v>4.8840000000000003</v>
      </c>
      <c r="AB108" s="24">
        <f t="shared" si="85"/>
        <v>29.843999999999998</v>
      </c>
      <c r="AC108" s="24">
        <f t="shared" si="86"/>
        <v>175.2</v>
      </c>
      <c r="AD108" s="9">
        <v>246</v>
      </c>
      <c r="AH108" s="26" t="s">
        <v>96</v>
      </c>
      <c r="AI108" s="23">
        <v>1000</v>
      </c>
      <c r="AJ108" s="23">
        <v>24.7</v>
      </c>
      <c r="AK108" s="23">
        <v>40.700000000000003</v>
      </c>
      <c r="AL108" s="23">
        <v>248.7</v>
      </c>
      <c r="AM108" s="23">
        <v>1460</v>
      </c>
      <c r="AN108" s="27">
        <v>246</v>
      </c>
    </row>
    <row r="109" spans="1:41" ht="42" customHeight="1" x14ac:dyDescent="0.3">
      <c r="A109" s="304"/>
      <c r="B109" s="136" t="s">
        <v>189</v>
      </c>
      <c r="C109" s="152">
        <v>15</v>
      </c>
      <c r="D109" s="110">
        <f t="shared" si="80"/>
        <v>0.46200000000000002</v>
      </c>
      <c r="E109" s="110">
        <f t="shared" si="80"/>
        <v>3.1875</v>
      </c>
      <c r="F109" s="110">
        <f>P109/M109*C109</f>
        <v>1.0125000000000002</v>
      </c>
      <c r="G109" s="110">
        <f>Q109/M109*C109</f>
        <v>34.590000000000003</v>
      </c>
      <c r="H109" s="152">
        <v>452</v>
      </c>
      <c r="L109" s="245" t="s">
        <v>252</v>
      </c>
      <c r="M109" s="209">
        <v>1000</v>
      </c>
      <c r="N109" s="209">
        <v>30.8</v>
      </c>
      <c r="O109" s="209">
        <v>212.5</v>
      </c>
      <c r="P109" s="209">
        <v>67.5</v>
      </c>
      <c r="Q109" s="209">
        <v>2306</v>
      </c>
      <c r="R109" s="152">
        <v>452</v>
      </c>
      <c r="W109" s="318"/>
      <c r="X109" s="25" t="s">
        <v>62</v>
      </c>
      <c r="Y109" s="192">
        <v>15</v>
      </c>
      <c r="Z109" s="190">
        <f>AJ109/AI109*Y109</f>
        <v>0.46200000000000002</v>
      </c>
      <c r="AA109" s="190">
        <f>AK109/AI109*Y109</f>
        <v>3.1875</v>
      </c>
      <c r="AB109" s="190">
        <f>AL109/AI109*Y109</f>
        <v>1.0125000000000002</v>
      </c>
      <c r="AC109" s="190">
        <f>AM109/AI109*Y109</f>
        <v>34.590000000000003</v>
      </c>
      <c r="AD109" s="191">
        <v>452</v>
      </c>
      <c r="AH109" s="36" t="s">
        <v>63</v>
      </c>
      <c r="AI109" s="189">
        <v>1000</v>
      </c>
      <c r="AJ109" s="189">
        <v>30.8</v>
      </c>
      <c r="AK109" s="189">
        <v>212.5</v>
      </c>
      <c r="AL109" s="189">
        <v>67.5</v>
      </c>
      <c r="AM109" s="189">
        <v>2306</v>
      </c>
      <c r="AN109" s="188">
        <v>452</v>
      </c>
    </row>
    <row r="110" spans="1:41" ht="42" customHeight="1" x14ac:dyDescent="0.3">
      <c r="A110" s="304"/>
      <c r="B110" s="136" t="s">
        <v>99</v>
      </c>
      <c r="C110" s="152">
        <v>180</v>
      </c>
      <c r="D110" s="110">
        <f t="shared" si="80"/>
        <v>0.45</v>
      </c>
      <c r="E110" s="110">
        <f t="shared" si="80"/>
        <v>0</v>
      </c>
      <c r="F110" s="110">
        <f t="shared" si="81"/>
        <v>24.3</v>
      </c>
      <c r="G110" s="110">
        <f t="shared" si="82"/>
        <v>99.000000000000014</v>
      </c>
      <c r="H110" s="152">
        <v>531</v>
      </c>
      <c r="L110" s="136" t="s">
        <v>99</v>
      </c>
      <c r="M110" s="209">
        <v>200</v>
      </c>
      <c r="N110" s="209">
        <v>0.5</v>
      </c>
      <c r="O110" s="209">
        <v>0</v>
      </c>
      <c r="P110" s="209">
        <v>27</v>
      </c>
      <c r="Q110" s="209">
        <v>110</v>
      </c>
      <c r="R110" s="152">
        <v>527</v>
      </c>
      <c r="W110" s="318"/>
      <c r="X110" s="25" t="s">
        <v>99</v>
      </c>
      <c r="Y110" s="10">
        <v>150</v>
      </c>
      <c r="Z110" s="24">
        <f t="shared" si="83"/>
        <v>0.375</v>
      </c>
      <c r="AA110" s="24">
        <f t="shared" si="84"/>
        <v>0</v>
      </c>
      <c r="AB110" s="24">
        <f t="shared" si="85"/>
        <v>20.25</v>
      </c>
      <c r="AC110" s="24">
        <f t="shared" si="86"/>
        <v>82.5</v>
      </c>
      <c r="AD110" s="9">
        <v>527</v>
      </c>
      <c r="AH110" s="26" t="s">
        <v>99</v>
      </c>
      <c r="AI110" s="23">
        <v>200</v>
      </c>
      <c r="AJ110" s="23">
        <v>0.5</v>
      </c>
      <c r="AK110" s="23">
        <v>0</v>
      </c>
      <c r="AL110" s="23">
        <v>27</v>
      </c>
      <c r="AM110" s="23">
        <v>110</v>
      </c>
      <c r="AN110" s="27">
        <v>527</v>
      </c>
    </row>
    <row r="111" spans="1:41" ht="42" customHeight="1" x14ac:dyDescent="0.3">
      <c r="A111" s="304"/>
      <c r="B111" s="156" t="s">
        <v>181</v>
      </c>
      <c r="C111" s="204">
        <v>25</v>
      </c>
      <c r="D111" s="137">
        <f t="shared" si="80"/>
        <v>1.9</v>
      </c>
      <c r="E111" s="137">
        <f t="shared" si="80"/>
        <v>0.2</v>
      </c>
      <c r="F111" s="137">
        <f t="shared" ref="F111:F112" si="87">(P111)/O111*E111</f>
        <v>12.3</v>
      </c>
      <c r="G111" s="137">
        <f t="shared" si="82"/>
        <v>58.75</v>
      </c>
      <c r="H111" s="204">
        <v>114</v>
      </c>
      <c r="L111" s="136" t="s">
        <v>33</v>
      </c>
      <c r="M111" s="209">
        <v>100</v>
      </c>
      <c r="N111" s="209">
        <v>7.6</v>
      </c>
      <c r="O111" s="209">
        <v>0.8</v>
      </c>
      <c r="P111" s="209">
        <v>49.2</v>
      </c>
      <c r="Q111" s="209">
        <v>235</v>
      </c>
      <c r="R111" s="152">
        <v>114</v>
      </c>
      <c r="W111" s="318"/>
      <c r="X111" s="25" t="s">
        <v>33</v>
      </c>
      <c r="Y111" s="192">
        <v>60</v>
      </c>
      <c r="Z111" s="190">
        <f t="shared" si="83"/>
        <v>4.5599999999999996</v>
      </c>
      <c r="AA111" s="190">
        <f t="shared" si="84"/>
        <v>0.48</v>
      </c>
      <c r="AB111" s="190">
        <f t="shared" si="85"/>
        <v>29.520000000000003</v>
      </c>
      <c r="AC111" s="190">
        <f t="shared" si="86"/>
        <v>141</v>
      </c>
      <c r="AD111" s="191">
        <v>114</v>
      </c>
      <c r="AH111" s="26" t="s">
        <v>33</v>
      </c>
      <c r="AI111" s="189">
        <v>100</v>
      </c>
      <c r="AJ111" s="189">
        <v>7.6</v>
      </c>
      <c r="AK111" s="189">
        <v>0.8</v>
      </c>
      <c r="AL111" s="189">
        <v>49.2</v>
      </c>
      <c r="AM111" s="189">
        <v>235</v>
      </c>
      <c r="AN111" s="188">
        <v>114</v>
      </c>
    </row>
    <row r="112" spans="1:41" ht="42" customHeight="1" x14ac:dyDescent="0.3">
      <c r="A112" s="317"/>
      <c r="B112" s="156" t="s">
        <v>217</v>
      </c>
      <c r="C112" s="204">
        <v>25</v>
      </c>
      <c r="D112" s="137">
        <f t="shared" si="80"/>
        <v>1.6500000000000001</v>
      </c>
      <c r="E112" s="137">
        <f t="shared" si="80"/>
        <v>0.30000000000000004</v>
      </c>
      <c r="F112" s="137">
        <f t="shared" si="87"/>
        <v>8.3500000000000014</v>
      </c>
      <c r="G112" s="137">
        <f t="shared" si="82"/>
        <v>43.5</v>
      </c>
      <c r="H112" s="204">
        <v>115</v>
      </c>
      <c r="L112" s="136" t="s">
        <v>34</v>
      </c>
      <c r="M112" s="209">
        <v>100</v>
      </c>
      <c r="N112" s="209">
        <v>6.6</v>
      </c>
      <c r="O112" s="209">
        <v>1.2</v>
      </c>
      <c r="P112" s="209">
        <v>33.4</v>
      </c>
      <c r="Q112" s="209">
        <v>174</v>
      </c>
      <c r="R112" s="152">
        <v>115</v>
      </c>
      <c r="W112" s="319"/>
      <c r="X112" s="25" t="s">
        <v>34</v>
      </c>
      <c r="Y112" s="192">
        <v>50</v>
      </c>
      <c r="Z112" s="190">
        <f t="shared" si="83"/>
        <v>3.3000000000000003</v>
      </c>
      <c r="AA112" s="190">
        <f t="shared" si="84"/>
        <v>0.6</v>
      </c>
      <c r="AB112" s="190">
        <f t="shared" si="85"/>
        <v>16.7</v>
      </c>
      <c r="AC112" s="190">
        <f t="shared" si="86"/>
        <v>87</v>
      </c>
      <c r="AD112" s="191">
        <v>115</v>
      </c>
      <c r="AH112" s="26" t="s">
        <v>34</v>
      </c>
      <c r="AI112" s="189">
        <v>100</v>
      </c>
      <c r="AJ112" s="189">
        <v>6.6</v>
      </c>
      <c r="AK112" s="189">
        <v>1.2</v>
      </c>
      <c r="AL112" s="189">
        <v>33.4</v>
      </c>
      <c r="AM112" s="189">
        <v>174</v>
      </c>
      <c r="AN112" s="188">
        <v>115</v>
      </c>
    </row>
    <row r="113" spans="1:40" ht="42" customHeight="1" x14ac:dyDescent="0.3">
      <c r="A113" s="299" t="s">
        <v>35</v>
      </c>
      <c r="B113" s="300"/>
      <c r="C113" s="152">
        <f>SUM(C104:C112)</f>
        <v>635</v>
      </c>
      <c r="D113" s="110">
        <f>SUM(D104:D112)</f>
        <v>20.828999999999997</v>
      </c>
      <c r="E113" s="110">
        <f>SUM(E104:E112)</f>
        <v>11.022500000000001</v>
      </c>
      <c r="F113" s="110">
        <f>SUM(F104:F112)</f>
        <v>89.910500000000013</v>
      </c>
      <c r="G113" s="110">
        <f>SUM(G104:G112)</f>
        <v>544.02</v>
      </c>
      <c r="H113" s="152"/>
      <c r="L113" s="136"/>
      <c r="M113" s="209"/>
      <c r="N113" s="209"/>
      <c r="O113" s="209"/>
      <c r="P113" s="209"/>
      <c r="Q113" s="209"/>
      <c r="R113" s="209"/>
      <c r="W113" s="28" t="s">
        <v>35</v>
      </c>
      <c r="X113" s="25"/>
      <c r="Y113" s="10">
        <f>SUM(Y104:Y112)</f>
        <v>665</v>
      </c>
      <c r="Z113" s="24">
        <f>SUM(Z104:Z112)</f>
        <v>22.949000000000002</v>
      </c>
      <c r="AA113" s="24">
        <f>SUM(AA104:AA112)</f>
        <v>14.611500000000001</v>
      </c>
      <c r="AB113" s="24">
        <f>SUM(AB104:AB112)</f>
        <v>116.39650000000002</v>
      </c>
      <c r="AC113" s="24">
        <f>SUM(AC104:AC112)</f>
        <v>691.54</v>
      </c>
      <c r="AD113" s="10"/>
      <c r="AH113" s="26"/>
      <c r="AI113" s="23"/>
      <c r="AJ113" s="23"/>
      <c r="AK113" s="23"/>
      <c r="AL113" s="23"/>
      <c r="AM113" s="23"/>
      <c r="AN113" s="23"/>
    </row>
    <row r="114" spans="1:40" ht="42" customHeight="1" x14ac:dyDescent="0.3">
      <c r="A114" s="301" t="s">
        <v>36</v>
      </c>
      <c r="B114" s="136" t="s">
        <v>100</v>
      </c>
      <c r="C114" s="152">
        <v>60</v>
      </c>
      <c r="D114" s="110">
        <f>(N114)/M114*C114</f>
        <v>4.16</v>
      </c>
      <c r="E114" s="110">
        <f>(O114)/N114*D114</f>
        <v>7.84</v>
      </c>
      <c r="F114" s="110">
        <f>P114/M114*C114</f>
        <v>35.28</v>
      </c>
      <c r="G114" s="110">
        <f>Q114/M114*C114</f>
        <v>228</v>
      </c>
      <c r="H114" s="152">
        <v>574</v>
      </c>
      <c r="L114" s="136" t="s">
        <v>100</v>
      </c>
      <c r="M114" s="209">
        <v>75</v>
      </c>
      <c r="N114" s="209">
        <v>5.2</v>
      </c>
      <c r="O114" s="209">
        <v>9.8000000000000007</v>
      </c>
      <c r="P114" s="209">
        <v>44.1</v>
      </c>
      <c r="Q114" s="209">
        <v>285</v>
      </c>
      <c r="R114" s="152">
        <v>574</v>
      </c>
      <c r="W114" s="302" t="s">
        <v>36</v>
      </c>
      <c r="X114" s="25" t="s">
        <v>100</v>
      </c>
      <c r="Y114" s="10">
        <v>40</v>
      </c>
      <c r="Z114" s="24">
        <v>5.2</v>
      </c>
      <c r="AA114" s="24">
        <v>9.8000000000000007</v>
      </c>
      <c r="AB114" s="24">
        <v>44.1</v>
      </c>
      <c r="AC114" s="24">
        <v>285</v>
      </c>
      <c r="AD114" s="9">
        <v>574</v>
      </c>
      <c r="AH114" s="26" t="s">
        <v>100</v>
      </c>
      <c r="AI114" s="23">
        <v>75</v>
      </c>
      <c r="AJ114" s="23">
        <v>5.2</v>
      </c>
      <c r="AK114" s="23">
        <v>9.8000000000000007</v>
      </c>
      <c r="AL114" s="23">
        <v>44.1</v>
      </c>
      <c r="AM114" s="23">
        <v>285</v>
      </c>
      <c r="AN114" s="27">
        <v>574</v>
      </c>
    </row>
    <row r="115" spans="1:40" ht="42" customHeight="1" x14ac:dyDescent="0.3">
      <c r="A115" s="301"/>
      <c r="B115" s="136" t="s">
        <v>101</v>
      </c>
      <c r="C115" s="152">
        <v>190</v>
      </c>
      <c r="D115" s="110">
        <f>(N115)/M115*C115</f>
        <v>5.51</v>
      </c>
      <c r="E115" s="110">
        <f>(O115)/N115*D115</f>
        <v>4.75</v>
      </c>
      <c r="F115" s="110">
        <f>P115/M115*C115</f>
        <v>9.120000000000001</v>
      </c>
      <c r="G115" s="110">
        <f>Q115/M115*C115</f>
        <v>100.7</v>
      </c>
      <c r="H115" s="152">
        <v>534</v>
      </c>
      <c r="L115" s="136" t="s">
        <v>101</v>
      </c>
      <c r="M115" s="209">
        <v>200</v>
      </c>
      <c r="N115" s="209">
        <v>5.8</v>
      </c>
      <c r="O115" s="209">
        <v>5</v>
      </c>
      <c r="P115" s="209">
        <v>9.6</v>
      </c>
      <c r="Q115" s="209">
        <v>106</v>
      </c>
      <c r="R115" s="152">
        <v>534</v>
      </c>
      <c r="W115" s="302"/>
      <c r="X115" s="25" t="s">
        <v>102</v>
      </c>
      <c r="Y115" s="10">
        <v>200</v>
      </c>
      <c r="Z115" s="24">
        <v>0.1</v>
      </c>
      <c r="AA115" s="24">
        <v>0</v>
      </c>
      <c r="AB115" s="24">
        <v>0</v>
      </c>
      <c r="AC115" s="24">
        <v>12</v>
      </c>
      <c r="AD115" s="9">
        <v>505</v>
      </c>
      <c r="AH115" s="26" t="s">
        <v>101</v>
      </c>
      <c r="AI115" s="23">
        <v>200</v>
      </c>
      <c r="AJ115" s="23">
        <v>5.8</v>
      </c>
      <c r="AK115" s="23">
        <v>5</v>
      </c>
      <c r="AL115" s="23">
        <v>9.6</v>
      </c>
      <c r="AM115" s="23">
        <v>106</v>
      </c>
      <c r="AN115" s="27">
        <v>534</v>
      </c>
    </row>
    <row r="116" spans="1:40" ht="42" customHeight="1" x14ac:dyDescent="0.3">
      <c r="A116" s="209" t="s">
        <v>39</v>
      </c>
      <c r="B116" s="136"/>
      <c r="C116" s="152">
        <f>SUM(C114:C115)</f>
        <v>250</v>
      </c>
      <c r="D116" s="110">
        <f>SUM(D114:D115)</f>
        <v>9.67</v>
      </c>
      <c r="E116" s="110">
        <f>SUM(E114:E115)</f>
        <v>12.59</v>
      </c>
      <c r="F116" s="110">
        <f>SUM(F114:F115)</f>
        <v>44.400000000000006</v>
      </c>
      <c r="G116" s="110">
        <f>SUM(G114:G115)</f>
        <v>328.7</v>
      </c>
      <c r="H116" s="152"/>
      <c r="L116" s="136"/>
      <c r="M116" s="209"/>
      <c r="N116" s="209"/>
      <c r="O116" s="209"/>
      <c r="P116" s="209"/>
      <c r="Q116" s="209"/>
      <c r="R116" s="152"/>
      <c r="W116" s="28" t="s">
        <v>39</v>
      </c>
      <c r="X116" s="25"/>
      <c r="Y116" s="10">
        <f>SUM(Y114:Y115)</f>
        <v>240</v>
      </c>
      <c r="Z116" s="24">
        <f>SUM(Z114:Z115)</f>
        <v>5.3</v>
      </c>
      <c r="AA116" s="24">
        <f>SUM(AA114:AA115)</f>
        <v>9.8000000000000007</v>
      </c>
      <c r="AB116" s="24">
        <f>SUM(AB114:AB115)</f>
        <v>44.1</v>
      </c>
      <c r="AC116" s="24">
        <f>SUM(AC114:AC115)</f>
        <v>297</v>
      </c>
      <c r="AD116" s="9"/>
      <c r="AH116" s="26"/>
      <c r="AI116" s="23"/>
      <c r="AJ116" s="23"/>
      <c r="AK116" s="23"/>
      <c r="AL116" s="23"/>
      <c r="AM116" s="23"/>
      <c r="AN116" s="27"/>
    </row>
    <row r="117" spans="1:40" ht="42" customHeight="1" x14ac:dyDescent="0.3">
      <c r="A117" s="303" t="s">
        <v>40</v>
      </c>
      <c r="B117" s="136" t="s">
        <v>191</v>
      </c>
      <c r="C117" s="152">
        <v>200</v>
      </c>
      <c r="D117" s="110">
        <f>(N117)/M117*C117</f>
        <v>4</v>
      </c>
      <c r="E117" s="110">
        <f>(O117)/N117*D117</f>
        <v>10.7</v>
      </c>
      <c r="F117" s="110">
        <f>P117/M117*C117</f>
        <v>17</v>
      </c>
      <c r="G117" s="110">
        <f>Q117/M117*C117</f>
        <v>180</v>
      </c>
      <c r="H117" s="152">
        <v>201</v>
      </c>
      <c r="L117" s="136" t="s">
        <v>161</v>
      </c>
      <c r="M117" s="209">
        <v>200</v>
      </c>
      <c r="N117" s="209">
        <v>4</v>
      </c>
      <c r="O117" s="209">
        <v>10.7</v>
      </c>
      <c r="P117" s="209">
        <v>17</v>
      </c>
      <c r="Q117" s="209">
        <v>180</v>
      </c>
      <c r="R117" s="152">
        <v>201</v>
      </c>
      <c r="W117" s="305" t="s">
        <v>40</v>
      </c>
      <c r="X117" s="25" t="s">
        <v>162</v>
      </c>
      <c r="Y117" s="192">
        <v>200</v>
      </c>
      <c r="Z117" s="190">
        <f>AJ117/AI117*Y117</f>
        <v>6.6000000000000005</v>
      </c>
      <c r="AA117" s="190">
        <f>AK117/AI117*Y117</f>
        <v>13.100000000000001</v>
      </c>
      <c r="AB117" s="190">
        <f>AL117/AI117*Y117</f>
        <v>19.600000000000001</v>
      </c>
      <c r="AC117" s="190">
        <f>AM117/AI117*Y117</f>
        <v>263</v>
      </c>
      <c r="AD117" s="191">
        <v>240</v>
      </c>
      <c r="AH117" s="26" t="s">
        <v>162</v>
      </c>
      <c r="AI117" s="189">
        <v>200</v>
      </c>
      <c r="AJ117" s="189">
        <v>6.6</v>
      </c>
      <c r="AK117" s="189">
        <v>13.1</v>
      </c>
      <c r="AL117" s="189">
        <v>19.600000000000001</v>
      </c>
      <c r="AM117" s="189">
        <v>263</v>
      </c>
      <c r="AN117" s="188">
        <v>240</v>
      </c>
    </row>
    <row r="118" spans="1:40" ht="42" customHeight="1" x14ac:dyDescent="0.3">
      <c r="A118" s="304"/>
      <c r="B118" s="136" t="s">
        <v>45</v>
      </c>
      <c r="C118" s="152">
        <v>200</v>
      </c>
      <c r="D118" s="110">
        <f t="shared" ref="D118" si="88">(N118)/M118*C118</f>
        <v>0.7</v>
      </c>
      <c r="E118" s="110">
        <f t="shared" ref="E118" si="89">(O118)/N118*D118</f>
        <v>0.3</v>
      </c>
      <c r="F118" s="110">
        <f>P118/M118*C118</f>
        <v>22.8</v>
      </c>
      <c r="G118" s="110">
        <f>Q118/M118*C118</f>
        <v>97</v>
      </c>
      <c r="H118" s="152">
        <v>538</v>
      </c>
      <c r="L118" s="136" t="s">
        <v>45</v>
      </c>
      <c r="M118" s="209">
        <v>200</v>
      </c>
      <c r="N118" s="209">
        <v>0.7</v>
      </c>
      <c r="O118" s="209">
        <v>0.3</v>
      </c>
      <c r="P118" s="209">
        <v>22.8</v>
      </c>
      <c r="Q118" s="209">
        <v>97</v>
      </c>
      <c r="R118" s="152">
        <v>538</v>
      </c>
      <c r="W118" s="306"/>
      <c r="X118" s="25" t="s">
        <v>45</v>
      </c>
      <c r="Y118" s="192">
        <v>200</v>
      </c>
      <c r="Z118" s="190">
        <f>AJ118/AI118*Y118</f>
        <v>0.7</v>
      </c>
      <c r="AA118" s="190">
        <f>AK118/AI118*Y118</f>
        <v>0.3</v>
      </c>
      <c r="AB118" s="190">
        <f>AL118/AI118*Y118</f>
        <v>22.8</v>
      </c>
      <c r="AC118" s="190">
        <f>AM118/AI118*Y118</f>
        <v>97</v>
      </c>
      <c r="AD118" s="191">
        <v>538</v>
      </c>
      <c r="AH118" s="26" t="s">
        <v>45</v>
      </c>
      <c r="AI118" s="189">
        <v>200</v>
      </c>
      <c r="AJ118" s="189">
        <v>0.7</v>
      </c>
      <c r="AK118" s="189">
        <v>0.3</v>
      </c>
      <c r="AL118" s="189">
        <v>22.8</v>
      </c>
      <c r="AM118" s="189">
        <v>97</v>
      </c>
      <c r="AN118" s="188">
        <v>538</v>
      </c>
    </row>
    <row r="119" spans="1:40" ht="42" customHeight="1" x14ac:dyDescent="0.3">
      <c r="A119" s="304"/>
      <c r="B119" s="156" t="s">
        <v>181</v>
      </c>
      <c r="C119" s="204">
        <v>25</v>
      </c>
      <c r="D119" s="137">
        <f t="shared" ref="D119:D120" si="90">(N119)/M119*C119</f>
        <v>1.9</v>
      </c>
      <c r="E119" s="137">
        <f t="shared" ref="E119:E120" si="91">(O119)/N119*D119</f>
        <v>0.2</v>
      </c>
      <c r="F119" s="137">
        <f t="shared" ref="F119:F120" si="92">(P119)/O119*E119</f>
        <v>12.3</v>
      </c>
      <c r="G119" s="137">
        <f t="shared" ref="G119:G120" si="93">Q119/M119*C119</f>
        <v>58.75</v>
      </c>
      <c r="H119" s="204">
        <v>114</v>
      </c>
      <c r="L119" s="136" t="s">
        <v>33</v>
      </c>
      <c r="M119" s="209">
        <v>100</v>
      </c>
      <c r="N119" s="209">
        <v>7.6</v>
      </c>
      <c r="O119" s="209">
        <v>0.8</v>
      </c>
      <c r="P119" s="209">
        <v>49.2</v>
      </c>
      <c r="Q119" s="209">
        <v>235</v>
      </c>
      <c r="R119" s="152">
        <v>114</v>
      </c>
      <c r="W119" s="306"/>
      <c r="X119" s="25" t="s">
        <v>33</v>
      </c>
      <c r="Y119" s="192">
        <v>60</v>
      </c>
      <c r="Z119" s="190">
        <f t="shared" ref="Z119:Z120" si="94">AJ119/AI119*Y119</f>
        <v>4.5599999999999996</v>
      </c>
      <c r="AA119" s="190">
        <f t="shared" ref="AA119:AA120" si="95">AK119/AI119*Y119</f>
        <v>0.48</v>
      </c>
      <c r="AB119" s="190">
        <f t="shared" ref="AB119:AB120" si="96">AL119/AI119*Y119</f>
        <v>29.520000000000003</v>
      </c>
      <c r="AC119" s="190">
        <f t="shared" ref="AC119:AC120" si="97">AM119/AI119*Y119</f>
        <v>141</v>
      </c>
      <c r="AD119" s="191">
        <v>114</v>
      </c>
      <c r="AH119" s="26" t="s">
        <v>33</v>
      </c>
      <c r="AI119" s="189">
        <v>100</v>
      </c>
      <c r="AJ119" s="189">
        <v>7.6</v>
      </c>
      <c r="AK119" s="189">
        <v>0.8</v>
      </c>
      <c r="AL119" s="189">
        <v>49.2</v>
      </c>
      <c r="AM119" s="189">
        <v>235</v>
      </c>
      <c r="AN119" s="188">
        <v>114</v>
      </c>
    </row>
    <row r="120" spans="1:40" ht="42" customHeight="1" x14ac:dyDescent="0.3">
      <c r="A120" s="304"/>
      <c r="B120" s="156" t="s">
        <v>217</v>
      </c>
      <c r="C120" s="204">
        <v>25</v>
      </c>
      <c r="D120" s="137">
        <f t="shared" si="90"/>
        <v>1.6500000000000001</v>
      </c>
      <c r="E120" s="137">
        <f t="shared" si="91"/>
        <v>0.30000000000000004</v>
      </c>
      <c r="F120" s="137">
        <f t="shared" si="92"/>
        <v>8.3500000000000014</v>
      </c>
      <c r="G120" s="137">
        <f t="shared" si="93"/>
        <v>43.5</v>
      </c>
      <c r="H120" s="204">
        <v>115</v>
      </c>
      <c r="L120" s="136" t="s">
        <v>34</v>
      </c>
      <c r="M120" s="209">
        <v>100</v>
      </c>
      <c r="N120" s="209">
        <v>6.6</v>
      </c>
      <c r="O120" s="209">
        <v>1.2</v>
      </c>
      <c r="P120" s="209">
        <v>33.4</v>
      </c>
      <c r="Q120" s="209">
        <v>174</v>
      </c>
      <c r="R120" s="152">
        <v>115</v>
      </c>
      <c r="W120" s="306"/>
      <c r="X120" s="25" t="s">
        <v>34</v>
      </c>
      <c r="Y120" s="192">
        <v>50</v>
      </c>
      <c r="Z120" s="190">
        <f t="shared" si="94"/>
        <v>3.3000000000000003</v>
      </c>
      <c r="AA120" s="190">
        <f t="shared" si="95"/>
        <v>0.6</v>
      </c>
      <c r="AB120" s="190">
        <f t="shared" si="96"/>
        <v>16.7</v>
      </c>
      <c r="AC120" s="190">
        <f t="shared" si="97"/>
        <v>87</v>
      </c>
      <c r="AD120" s="191">
        <v>115</v>
      </c>
      <c r="AH120" s="26" t="s">
        <v>34</v>
      </c>
      <c r="AI120" s="189">
        <v>100</v>
      </c>
      <c r="AJ120" s="189">
        <v>6.6</v>
      </c>
      <c r="AK120" s="189">
        <v>1.2</v>
      </c>
      <c r="AL120" s="189">
        <v>33.4</v>
      </c>
      <c r="AM120" s="189">
        <v>174</v>
      </c>
      <c r="AN120" s="188">
        <v>115</v>
      </c>
    </row>
    <row r="121" spans="1:40" ht="42" customHeight="1" x14ac:dyDescent="0.3">
      <c r="A121" s="299" t="s">
        <v>47</v>
      </c>
      <c r="B121" s="300"/>
      <c r="C121" s="152">
        <f>SUM(C117:C120)</f>
        <v>450</v>
      </c>
      <c r="D121" s="152">
        <f>SUM(D117:D120)</f>
        <v>8.25</v>
      </c>
      <c r="E121" s="152">
        <f>SUM(E117:E120)</f>
        <v>11.5</v>
      </c>
      <c r="F121" s="152">
        <f>SUM(F117:F120)</f>
        <v>60.449999999999996</v>
      </c>
      <c r="G121" s="152">
        <f>SUM(G117:G120)</f>
        <v>379.25</v>
      </c>
      <c r="H121" s="152"/>
      <c r="L121" s="136"/>
      <c r="M121" s="209"/>
      <c r="N121" s="209"/>
      <c r="O121" s="209"/>
      <c r="P121" s="209"/>
      <c r="Q121" s="209"/>
      <c r="R121" s="209"/>
      <c r="W121" s="28" t="s">
        <v>47</v>
      </c>
      <c r="X121" s="25"/>
      <c r="Y121" s="10">
        <f>SUM(Y117:Y120)</f>
        <v>510</v>
      </c>
      <c r="Z121" s="24">
        <f>SUM(Z117:Z120)</f>
        <v>15.16</v>
      </c>
      <c r="AA121" s="24">
        <f>SUM(AA117:AA120)</f>
        <v>14.480000000000002</v>
      </c>
      <c r="AB121" s="24">
        <f>SUM(AB117:AB120)</f>
        <v>88.620000000000019</v>
      </c>
      <c r="AC121" s="24">
        <f>SUM(AC117:AC120)</f>
        <v>588</v>
      </c>
      <c r="AD121" s="10"/>
      <c r="AH121" s="26"/>
      <c r="AI121" s="23"/>
      <c r="AJ121" s="23"/>
      <c r="AK121" s="23"/>
      <c r="AL121" s="23"/>
      <c r="AM121" s="23"/>
      <c r="AN121" s="23"/>
    </row>
    <row r="122" spans="1:40" ht="85.5" customHeight="1" x14ac:dyDescent="0.35">
      <c r="A122" s="253"/>
      <c r="B122" s="259"/>
      <c r="C122" s="260"/>
      <c r="D122" s="261"/>
      <c r="E122" s="261"/>
      <c r="F122" s="261"/>
      <c r="G122" s="261"/>
      <c r="H122" s="260"/>
      <c r="I122" s="262"/>
      <c r="J122" s="262"/>
      <c r="K122" s="263"/>
      <c r="L122" s="259"/>
      <c r="M122" s="260"/>
      <c r="N122" s="260"/>
      <c r="O122" s="260"/>
      <c r="P122" s="260"/>
      <c r="Q122" s="260"/>
      <c r="R122" s="260"/>
    </row>
    <row r="123" spans="1:40" ht="42" customHeight="1" x14ac:dyDescent="0.3">
      <c r="A123" s="299" t="s">
        <v>105</v>
      </c>
      <c r="B123" s="300"/>
      <c r="C123" s="152">
        <f>C121+C116+C113+C102+C101</f>
        <v>1845</v>
      </c>
      <c r="D123" s="110">
        <f>D121+D116+D113+D102</f>
        <v>49.388999999999996</v>
      </c>
      <c r="E123" s="110">
        <f>E121+E116+E113+E102</f>
        <v>68.635833333333323</v>
      </c>
      <c r="F123" s="110">
        <f>F121+F116+F113+F102</f>
        <v>253.75450000000001</v>
      </c>
      <c r="G123" s="110">
        <f>G121+G116+G113+G102</f>
        <v>1812.15</v>
      </c>
      <c r="H123" s="152"/>
      <c r="L123" s="136"/>
      <c r="M123" s="209"/>
      <c r="N123" s="209"/>
      <c r="O123" s="209"/>
      <c r="P123" s="209"/>
      <c r="Q123" s="209"/>
      <c r="R123" s="152"/>
      <c r="W123" s="28" t="s">
        <v>105</v>
      </c>
      <c r="X123" s="25"/>
      <c r="Y123" s="10">
        <f>Y121+Y116+Y113+Y102</f>
        <v>1920</v>
      </c>
      <c r="Z123" s="24">
        <f>Z121+Z116+Z113+Z102</f>
        <v>56.089000000000006</v>
      </c>
      <c r="AA123" s="24">
        <f>AA121+AA116+AA113+AA102</f>
        <v>57.721500000000006</v>
      </c>
      <c r="AB123" s="24">
        <f>AB121+AB116+AB113+AB102</f>
        <v>313.79050000000007</v>
      </c>
      <c r="AC123" s="24">
        <f>AC121+AC116+AC113+AC102</f>
        <v>2038.42</v>
      </c>
      <c r="AD123" s="9"/>
      <c r="AH123" s="26"/>
      <c r="AI123" s="23"/>
      <c r="AJ123" s="23"/>
      <c r="AK123" s="23"/>
      <c r="AL123" s="23"/>
      <c r="AM123" s="23"/>
      <c r="AN123" s="27"/>
    </row>
    <row r="124" spans="1:40" ht="42" customHeight="1" x14ac:dyDescent="0.3">
      <c r="A124" s="307" t="s">
        <v>49</v>
      </c>
      <c r="B124" s="308"/>
      <c r="C124" s="219">
        <v>1800</v>
      </c>
      <c r="D124" s="221">
        <v>54</v>
      </c>
      <c r="E124" s="221">
        <v>60</v>
      </c>
      <c r="F124" s="221">
        <v>261</v>
      </c>
      <c r="G124" s="221">
        <v>1800</v>
      </c>
      <c r="H124" s="219"/>
      <c r="L124" s="230"/>
      <c r="M124" s="230"/>
      <c r="N124" s="230"/>
      <c r="O124" s="230"/>
      <c r="P124" s="230"/>
      <c r="Q124" s="230"/>
      <c r="R124" s="229"/>
      <c r="W124" s="45" t="s">
        <v>49</v>
      </c>
      <c r="X124" s="46"/>
      <c r="Y124" s="47">
        <v>1800</v>
      </c>
      <c r="Z124" s="51">
        <v>54</v>
      </c>
      <c r="AA124" s="51">
        <v>60</v>
      </c>
      <c r="AB124" s="51">
        <v>261</v>
      </c>
      <c r="AC124" s="51">
        <v>1800</v>
      </c>
      <c r="AD124" s="48"/>
      <c r="AH124" s="47"/>
      <c r="AI124" s="49"/>
      <c r="AJ124" s="49"/>
      <c r="AK124" s="49"/>
      <c r="AL124" s="49"/>
      <c r="AM124" s="49"/>
      <c r="AN124" s="50"/>
    </row>
    <row r="125" spans="1:40" ht="42" customHeight="1" x14ac:dyDescent="0.3">
      <c r="A125" s="328" t="s">
        <v>5</v>
      </c>
      <c r="B125" s="328" t="s">
        <v>6</v>
      </c>
      <c r="C125" s="329" t="s">
        <v>7</v>
      </c>
      <c r="D125" s="328" t="s">
        <v>8</v>
      </c>
      <c r="E125" s="328"/>
      <c r="F125" s="328"/>
      <c r="G125" s="328" t="s">
        <v>9</v>
      </c>
      <c r="H125" s="329" t="s">
        <v>10</v>
      </c>
      <c r="L125" s="312" t="s">
        <v>6</v>
      </c>
      <c r="M125" s="312" t="s">
        <v>7</v>
      </c>
      <c r="N125" s="312" t="s">
        <v>8</v>
      </c>
      <c r="O125" s="312"/>
      <c r="P125" s="312"/>
      <c r="Q125" s="312" t="s">
        <v>9</v>
      </c>
      <c r="R125" s="321" t="s">
        <v>10</v>
      </c>
      <c r="W125" s="322" t="s">
        <v>5</v>
      </c>
      <c r="X125" s="323" t="s">
        <v>6</v>
      </c>
      <c r="Y125" s="324" t="s">
        <v>7</v>
      </c>
      <c r="Z125" s="325" t="s">
        <v>8</v>
      </c>
      <c r="AA125" s="325"/>
      <c r="AB125" s="325"/>
      <c r="AC125" s="325" t="s">
        <v>9</v>
      </c>
      <c r="AD125" s="326" t="s">
        <v>10</v>
      </c>
      <c r="AH125" s="324" t="s">
        <v>6</v>
      </c>
      <c r="AI125" s="310" t="s">
        <v>7</v>
      </c>
      <c r="AJ125" s="310" t="s">
        <v>8</v>
      </c>
      <c r="AK125" s="310"/>
      <c r="AL125" s="310"/>
      <c r="AM125" s="310" t="s">
        <v>9</v>
      </c>
      <c r="AN125" s="314" t="s">
        <v>10</v>
      </c>
    </row>
    <row r="126" spans="1:40" ht="42" customHeight="1" x14ac:dyDescent="0.3">
      <c r="A126" s="328"/>
      <c r="B126" s="328"/>
      <c r="C126" s="329"/>
      <c r="D126" s="203" t="s">
        <v>11</v>
      </c>
      <c r="E126" s="203" t="s">
        <v>12</v>
      </c>
      <c r="F126" s="203" t="s">
        <v>13</v>
      </c>
      <c r="G126" s="328"/>
      <c r="H126" s="329"/>
      <c r="L126" s="312"/>
      <c r="M126" s="312"/>
      <c r="N126" s="209" t="s">
        <v>11</v>
      </c>
      <c r="O126" s="209" t="s">
        <v>12</v>
      </c>
      <c r="P126" s="209" t="s">
        <v>13</v>
      </c>
      <c r="Q126" s="312"/>
      <c r="R126" s="321"/>
      <c r="W126" s="322"/>
      <c r="X126" s="323"/>
      <c r="Y126" s="324"/>
      <c r="Z126" s="24" t="s">
        <v>11</v>
      </c>
      <c r="AA126" s="24" t="s">
        <v>12</v>
      </c>
      <c r="AB126" s="24" t="s">
        <v>13</v>
      </c>
      <c r="AC126" s="325"/>
      <c r="AD126" s="326"/>
      <c r="AH126" s="324"/>
      <c r="AI126" s="310"/>
      <c r="AJ126" s="23" t="s">
        <v>11</v>
      </c>
      <c r="AK126" s="23" t="s">
        <v>12</v>
      </c>
      <c r="AL126" s="23" t="s">
        <v>13</v>
      </c>
      <c r="AM126" s="310"/>
      <c r="AN126" s="314"/>
    </row>
    <row r="127" spans="1:40" ht="54.75" customHeight="1" x14ac:dyDescent="0.3">
      <c r="A127" s="287" t="s">
        <v>106</v>
      </c>
      <c r="B127" s="214"/>
      <c r="C127" s="213"/>
      <c r="D127" s="215"/>
      <c r="E127" s="215"/>
      <c r="F127" s="215"/>
      <c r="G127" s="215"/>
      <c r="H127" s="213"/>
      <c r="L127" s="136"/>
      <c r="M127" s="209"/>
      <c r="N127" s="209"/>
      <c r="O127" s="209"/>
      <c r="P127" s="209"/>
      <c r="Q127" s="209"/>
      <c r="R127" s="152"/>
      <c r="W127" s="28" t="s">
        <v>106</v>
      </c>
      <c r="X127" s="25"/>
      <c r="Y127" s="10"/>
      <c r="Z127" s="24"/>
      <c r="AA127" s="24"/>
      <c r="AB127" s="24"/>
      <c r="AC127" s="24"/>
      <c r="AD127" s="9"/>
      <c r="AH127" s="26"/>
      <c r="AI127" s="23"/>
      <c r="AJ127" s="23"/>
      <c r="AK127" s="23"/>
      <c r="AL127" s="23"/>
      <c r="AM127" s="23"/>
      <c r="AN127" s="27"/>
    </row>
    <row r="128" spans="1:40" ht="42" customHeight="1" x14ac:dyDescent="0.3">
      <c r="A128" s="336" t="s">
        <v>15</v>
      </c>
      <c r="B128" s="156" t="s">
        <v>153</v>
      </c>
      <c r="C128" s="204">
        <v>180</v>
      </c>
      <c r="D128" s="137">
        <f t="shared" ref="D128:E128" si="98">(N128)/M128*C128</f>
        <v>5.58</v>
      </c>
      <c r="E128" s="137">
        <f t="shared" si="98"/>
        <v>6.7139999999999995</v>
      </c>
      <c r="F128" s="137">
        <f>P128/M128*C128</f>
        <v>33.299999999999997</v>
      </c>
      <c r="G128" s="137">
        <f>Q128/M128*C128</f>
        <v>216</v>
      </c>
      <c r="H128" s="204">
        <v>271</v>
      </c>
      <c r="L128" s="136" t="s">
        <v>153</v>
      </c>
      <c r="M128" s="209">
        <v>1000</v>
      </c>
      <c r="N128" s="209">
        <v>31</v>
      </c>
      <c r="O128" s="209">
        <v>37.299999999999997</v>
      </c>
      <c r="P128" s="209">
        <v>185</v>
      </c>
      <c r="Q128" s="209">
        <v>1200</v>
      </c>
      <c r="R128" s="152">
        <v>271</v>
      </c>
      <c r="W128" s="302" t="s">
        <v>15</v>
      </c>
      <c r="X128" s="25" t="s">
        <v>107</v>
      </c>
      <c r="Y128" s="10">
        <v>180</v>
      </c>
      <c r="Z128" s="24">
        <f>AJ128/AI128*Y128</f>
        <v>8.2439999999999998</v>
      </c>
      <c r="AA128" s="24">
        <f>AK128/AI128*Y128</f>
        <v>11.592000000000001</v>
      </c>
      <c r="AB128" s="24">
        <f>AL128/AI128*Y128</f>
        <v>29.34</v>
      </c>
      <c r="AC128" s="24">
        <f>AM128/AI128*Y128</f>
        <v>254.70000000000002</v>
      </c>
      <c r="AD128" s="9">
        <v>254</v>
      </c>
      <c r="AH128" s="26" t="s">
        <v>107</v>
      </c>
      <c r="AI128" s="23">
        <v>1000</v>
      </c>
      <c r="AJ128" s="23">
        <v>45.8</v>
      </c>
      <c r="AK128" s="23">
        <v>64.400000000000006</v>
      </c>
      <c r="AL128" s="23">
        <v>163</v>
      </c>
      <c r="AM128" s="23">
        <v>1415</v>
      </c>
      <c r="AN128" s="27">
        <v>254</v>
      </c>
    </row>
    <row r="129" spans="1:40" ht="42" customHeight="1" x14ac:dyDescent="0.3">
      <c r="A129" s="336"/>
      <c r="B129" s="156" t="s">
        <v>17</v>
      </c>
      <c r="C129" s="204">
        <v>180</v>
      </c>
      <c r="D129" s="137">
        <f t="shared" ref="D129:E130" si="99">(N129)/M129*C129</f>
        <v>3.24</v>
      </c>
      <c r="E129" s="137">
        <f t="shared" si="99"/>
        <v>2.97</v>
      </c>
      <c r="F129" s="137">
        <f>P129/M129*C129</f>
        <v>22.5</v>
      </c>
      <c r="G129" s="137">
        <f>Q129/M129*C129</f>
        <v>129.6</v>
      </c>
      <c r="H129" s="204">
        <v>508</v>
      </c>
      <c r="L129" s="136" t="s">
        <v>17</v>
      </c>
      <c r="M129" s="209">
        <v>200</v>
      </c>
      <c r="N129" s="209">
        <v>3.6</v>
      </c>
      <c r="O129" s="209">
        <v>3.3</v>
      </c>
      <c r="P129" s="209">
        <v>25</v>
      </c>
      <c r="Q129" s="209">
        <v>144</v>
      </c>
      <c r="R129" s="152">
        <v>508</v>
      </c>
      <c r="W129" s="302"/>
      <c r="X129" s="25" t="s">
        <v>18</v>
      </c>
      <c r="Y129" s="10">
        <v>180</v>
      </c>
      <c r="Z129" s="24">
        <f>AJ129/AI129*Y129</f>
        <v>3.24</v>
      </c>
      <c r="AA129" s="24">
        <f>AK129/AI129*Y129</f>
        <v>2.97</v>
      </c>
      <c r="AB129" s="24">
        <f>AL129/AI129*Y129</f>
        <v>22.5</v>
      </c>
      <c r="AC129" s="24">
        <f>AM129/AI129*Y129</f>
        <v>129.6</v>
      </c>
      <c r="AD129" s="9">
        <v>508</v>
      </c>
      <c r="AH129" s="26" t="s">
        <v>17</v>
      </c>
      <c r="AI129" s="23">
        <v>200</v>
      </c>
      <c r="AJ129" s="23">
        <v>3.6</v>
      </c>
      <c r="AK129" s="23">
        <v>3.3</v>
      </c>
      <c r="AL129" s="23">
        <v>25</v>
      </c>
      <c r="AM129" s="23">
        <v>144</v>
      </c>
      <c r="AN129" s="27">
        <v>508</v>
      </c>
    </row>
    <row r="130" spans="1:40" ht="42" customHeight="1" x14ac:dyDescent="0.3">
      <c r="A130" s="336"/>
      <c r="B130" s="156" t="s">
        <v>202</v>
      </c>
      <c r="C130" s="204">
        <v>55</v>
      </c>
      <c r="D130" s="137">
        <f t="shared" si="99"/>
        <v>7.8571428571428568</v>
      </c>
      <c r="E130" s="137">
        <f t="shared" si="99"/>
        <v>12.728571428571428</v>
      </c>
      <c r="F130" s="137">
        <f>P130/M130*C130</f>
        <v>11.62857142857143</v>
      </c>
      <c r="G130" s="137">
        <f>Q130/M130*C130</f>
        <v>193.28571428571428</v>
      </c>
      <c r="H130" s="204">
        <v>97</v>
      </c>
      <c r="L130" s="136" t="s">
        <v>72</v>
      </c>
      <c r="M130" s="209">
        <v>35</v>
      </c>
      <c r="N130" s="209">
        <v>5</v>
      </c>
      <c r="O130" s="209">
        <v>8.1</v>
      </c>
      <c r="P130" s="209">
        <v>7.4</v>
      </c>
      <c r="Q130" s="209">
        <v>123</v>
      </c>
      <c r="R130" s="152">
        <v>97</v>
      </c>
      <c r="W130" s="302"/>
      <c r="X130" s="25" t="s">
        <v>108</v>
      </c>
      <c r="Y130" s="10">
        <v>30</v>
      </c>
      <c r="Z130" s="24">
        <f>AJ130/AI130*Y130</f>
        <v>1.2</v>
      </c>
      <c r="AA130" s="24">
        <f>AK130/AI130*Y130</f>
        <v>12.5</v>
      </c>
      <c r="AB130" s="24">
        <f>AL130/AI130*Y130</f>
        <v>7.5</v>
      </c>
      <c r="AC130" s="24">
        <f>AM130/AI130*Y130</f>
        <v>147</v>
      </c>
      <c r="AD130" s="9">
        <v>100</v>
      </c>
      <c r="AH130" s="26" t="s">
        <v>108</v>
      </c>
      <c r="AI130" s="23">
        <v>30</v>
      </c>
      <c r="AJ130" s="23">
        <v>1.2</v>
      </c>
      <c r="AK130" s="23">
        <v>12.5</v>
      </c>
      <c r="AL130" s="23">
        <v>7.5</v>
      </c>
      <c r="AM130" s="23">
        <v>147</v>
      </c>
      <c r="AN130" s="27">
        <v>100</v>
      </c>
    </row>
    <row r="131" spans="1:40" ht="42" customHeight="1" x14ac:dyDescent="0.3">
      <c r="A131" s="336"/>
      <c r="B131" s="156"/>
      <c r="C131" s="204"/>
      <c r="D131" s="137"/>
      <c r="E131" s="137"/>
      <c r="F131" s="137"/>
      <c r="G131" s="137"/>
      <c r="H131" s="204"/>
      <c r="L131" s="136"/>
      <c r="M131" s="209"/>
      <c r="N131" s="209"/>
      <c r="O131" s="209"/>
      <c r="P131" s="209"/>
      <c r="Q131" s="209"/>
      <c r="R131" s="152"/>
      <c r="W131" s="315"/>
      <c r="X131" s="25"/>
      <c r="Y131" s="10"/>
      <c r="Z131" s="24"/>
      <c r="AA131" s="24"/>
      <c r="AB131" s="24"/>
      <c r="AC131" s="24"/>
      <c r="AD131" s="9"/>
      <c r="AH131" s="26"/>
      <c r="AI131" s="23"/>
      <c r="AJ131" s="23"/>
      <c r="AK131" s="23"/>
      <c r="AL131" s="23"/>
      <c r="AM131" s="23"/>
      <c r="AN131" s="27"/>
    </row>
    <row r="132" spans="1:40" ht="42" customHeight="1" x14ac:dyDescent="0.3">
      <c r="A132" s="336"/>
      <c r="B132" s="156" t="s">
        <v>185</v>
      </c>
      <c r="C132" s="204">
        <v>100</v>
      </c>
      <c r="D132" s="137">
        <f>(N132)/M132*C132</f>
        <v>0.4</v>
      </c>
      <c r="E132" s="137">
        <f>(O132)/N132*D132</f>
        <v>0.4</v>
      </c>
      <c r="F132" s="137">
        <f>(P132)/O132*E132</f>
        <v>9.8000000000000007</v>
      </c>
      <c r="G132" s="137">
        <f>Q132/M132*C132</f>
        <v>47</v>
      </c>
      <c r="H132" s="204">
        <v>118</v>
      </c>
      <c r="I132" s="246"/>
      <c r="J132" s="246"/>
      <c r="K132" s="247"/>
      <c r="L132" s="248" t="s">
        <v>20</v>
      </c>
      <c r="M132" s="249">
        <v>100</v>
      </c>
      <c r="N132" s="249">
        <v>0.4</v>
      </c>
      <c r="O132" s="249">
        <v>0.4</v>
      </c>
      <c r="P132" s="249">
        <v>9.8000000000000007</v>
      </c>
      <c r="Q132" s="249">
        <v>47</v>
      </c>
      <c r="R132" s="250">
        <v>118</v>
      </c>
      <c r="W132" s="315"/>
      <c r="X132" s="25" t="s">
        <v>109</v>
      </c>
      <c r="Y132" s="10">
        <v>190</v>
      </c>
      <c r="Z132" s="24">
        <f>AJ132/AI132*Y132</f>
        <v>0.95000000000000007</v>
      </c>
      <c r="AA132" s="24">
        <f>AK132/AI132*Y132</f>
        <v>0</v>
      </c>
      <c r="AB132" s="24">
        <f>AL132/AI132*Y132</f>
        <v>24.13</v>
      </c>
      <c r="AC132" s="24">
        <f>AM132/AI132*Y132</f>
        <v>104.50000000000001</v>
      </c>
      <c r="AD132" s="9">
        <v>537</v>
      </c>
      <c r="AH132" s="26" t="s">
        <v>109</v>
      </c>
      <c r="AI132" s="23">
        <v>100</v>
      </c>
      <c r="AJ132" s="23">
        <v>0.5</v>
      </c>
      <c r="AK132" s="23">
        <v>0</v>
      </c>
      <c r="AL132" s="23">
        <v>12.7</v>
      </c>
      <c r="AM132" s="23">
        <v>55</v>
      </c>
      <c r="AN132" s="27">
        <v>537</v>
      </c>
    </row>
    <row r="133" spans="1:40" ht="42" customHeight="1" x14ac:dyDescent="0.3">
      <c r="A133" s="336"/>
      <c r="B133" s="156"/>
      <c r="C133" s="204"/>
      <c r="D133" s="137"/>
      <c r="E133" s="137"/>
      <c r="F133" s="137"/>
      <c r="G133" s="137"/>
      <c r="H133" s="204"/>
      <c r="L133" s="136"/>
      <c r="M133" s="209"/>
      <c r="N133" s="209"/>
      <c r="O133" s="209"/>
      <c r="P133" s="209"/>
      <c r="Q133" s="209"/>
      <c r="R133" s="152"/>
      <c r="W133" s="315"/>
      <c r="X133" s="25"/>
      <c r="Y133" s="10"/>
      <c r="Z133" s="24"/>
      <c r="AA133" s="24"/>
      <c r="AB133" s="24"/>
      <c r="AC133" s="24"/>
      <c r="AD133" s="9"/>
      <c r="AH133" s="26"/>
      <c r="AI133" s="23"/>
      <c r="AJ133" s="23"/>
      <c r="AK133" s="23"/>
      <c r="AL133" s="23"/>
      <c r="AM133" s="23"/>
      <c r="AN133" s="27"/>
    </row>
    <row r="134" spans="1:40" ht="42" customHeight="1" x14ac:dyDescent="0.3">
      <c r="A134" s="307" t="s">
        <v>21</v>
      </c>
      <c r="B134" s="330"/>
      <c r="C134" s="204">
        <f>C128+C129+C130</f>
        <v>415</v>
      </c>
      <c r="D134" s="204">
        <f t="shared" ref="D134:G134" si="100">D128+D129+D130</f>
        <v>16.677142857142858</v>
      </c>
      <c r="E134" s="204">
        <f t="shared" si="100"/>
        <v>22.412571428571425</v>
      </c>
      <c r="F134" s="204">
        <f t="shared" si="100"/>
        <v>67.428571428571431</v>
      </c>
      <c r="G134" s="204">
        <f t="shared" si="100"/>
        <v>538.88571428571436</v>
      </c>
      <c r="H134" s="204"/>
      <c r="L134" s="136"/>
      <c r="M134" s="209"/>
      <c r="N134" s="209"/>
      <c r="O134" s="209"/>
      <c r="P134" s="209"/>
      <c r="Q134" s="209"/>
      <c r="R134" s="209"/>
      <c r="W134" s="28" t="s">
        <v>21</v>
      </c>
      <c r="X134" s="25"/>
      <c r="Y134" s="10">
        <f>SUM(Y128:Y133)</f>
        <v>580</v>
      </c>
      <c r="Z134" s="24">
        <f>SUM(Z128:Z133)</f>
        <v>13.633999999999999</v>
      </c>
      <c r="AA134" s="24">
        <f>SUM(AA128:AA133)</f>
        <v>27.062000000000001</v>
      </c>
      <c r="AB134" s="24">
        <f>SUM(AB128:AB133)</f>
        <v>83.47</v>
      </c>
      <c r="AC134" s="24">
        <f>SUM(AC128:AC133)</f>
        <v>635.79999999999995</v>
      </c>
      <c r="AD134" s="10"/>
      <c r="AH134" s="26"/>
      <c r="AI134" s="23"/>
      <c r="AJ134" s="23"/>
      <c r="AK134" s="23"/>
      <c r="AL134" s="23"/>
      <c r="AM134" s="23"/>
      <c r="AN134" s="23"/>
    </row>
    <row r="135" spans="1:40" ht="42" customHeight="1" x14ac:dyDescent="0.3">
      <c r="A135" s="339" t="s">
        <v>297</v>
      </c>
      <c r="B135" s="340"/>
      <c r="C135" s="294">
        <f>C132</f>
        <v>100</v>
      </c>
      <c r="D135" s="294">
        <f t="shared" ref="D135:G135" si="101">D132</f>
        <v>0.4</v>
      </c>
      <c r="E135" s="294">
        <f t="shared" si="101"/>
        <v>0.4</v>
      </c>
      <c r="F135" s="294">
        <f t="shared" si="101"/>
        <v>9.8000000000000007</v>
      </c>
      <c r="G135" s="294">
        <f t="shared" si="101"/>
        <v>47</v>
      </c>
      <c r="H135" s="294"/>
      <c r="L135" s="136"/>
      <c r="M135" s="295"/>
      <c r="N135" s="295"/>
      <c r="O135" s="295"/>
      <c r="P135" s="295"/>
      <c r="Q135" s="295"/>
      <c r="R135" s="295"/>
      <c r="W135" s="28" t="s">
        <v>21</v>
      </c>
      <c r="X135" s="25"/>
      <c r="Y135" s="296">
        <f t="shared" ref="Y135" si="102">SUM(Y131:Y134)</f>
        <v>770</v>
      </c>
      <c r="Z135" s="298">
        <f t="shared" ref="Z135" si="103">SUM(Z131:Z134)</f>
        <v>14.583999999999998</v>
      </c>
      <c r="AA135" s="298">
        <f t="shared" ref="AA135" si="104">SUM(AA131:AA134)</f>
        <v>27.062000000000001</v>
      </c>
      <c r="AB135" s="298">
        <f t="shared" ref="AB135" si="105">SUM(AB131:AB134)</f>
        <v>107.6</v>
      </c>
      <c r="AC135" s="298">
        <f t="shared" ref="AC135" si="106">SUM(AC131:AC134)</f>
        <v>740.3</v>
      </c>
      <c r="AD135" s="296"/>
      <c r="AH135" s="26"/>
      <c r="AI135" s="297"/>
      <c r="AJ135" s="297"/>
      <c r="AK135" s="297"/>
      <c r="AL135" s="297"/>
      <c r="AM135" s="297"/>
      <c r="AN135" s="297"/>
    </row>
    <row r="136" spans="1:40" ht="42" customHeight="1" x14ac:dyDescent="0.3">
      <c r="A136" s="328" t="s">
        <v>22</v>
      </c>
      <c r="B136" s="156"/>
      <c r="C136" s="204"/>
      <c r="D136" s="137"/>
      <c r="E136" s="137"/>
      <c r="F136" s="137"/>
      <c r="G136" s="137"/>
      <c r="H136" s="204"/>
      <c r="L136" s="136"/>
      <c r="M136" s="209"/>
      <c r="N136" s="209"/>
      <c r="O136" s="209"/>
      <c r="P136" s="209"/>
      <c r="Q136" s="209"/>
      <c r="R136" s="152"/>
      <c r="W136" s="331" t="s">
        <v>22</v>
      </c>
      <c r="X136" s="25"/>
      <c r="Y136" s="10"/>
      <c r="Z136" s="24"/>
      <c r="AA136" s="24"/>
      <c r="AB136" s="24"/>
      <c r="AC136" s="24"/>
      <c r="AD136" s="9"/>
      <c r="AH136" s="26"/>
      <c r="AI136" s="23"/>
      <c r="AJ136" s="23"/>
      <c r="AK136" s="23"/>
      <c r="AL136" s="23"/>
      <c r="AM136" s="23"/>
      <c r="AN136" s="27"/>
    </row>
    <row r="137" spans="1:40" ht="42" customHeight="1" x14ac:dyDescent="0.3">
      <c r="A137" s="328"/>
      <c r="B137" s="136" t="s">
        <v>208</v>
      </c>
      <c r="C137" s="204">
        <v>180</v>
      </c>
      <c r="D137" s="137">
        <f>(N137)/M137*C137</f>
        <v>1.5659999999999998</v>
      </c>
      <c r="E137" s="137">
        <f>(O137)/N137*D137</f>
        <v>3.2040000000000002</v>
      </c>
      <c r="F137" s="137">
        <f>P137/M137*C137</f>
        <v>8.6580000000000013</v>
      </c>
      <c r="G137" s="137">
        <f>Q137/M137*C137</f>
        <v>69.84</v>
      </c>
      <c r="H137" s="204">
        <v>140</v>
      </c>
      <c r="L137" s="136" t="s">
        <v>208</v>
      </c>
      <c r="M137" s="209">
        <v>1000</v>
      </c>
      <c r="N137" s="209">
        <v>8.6999999999999993</v>
      </c>
      <c r="O137" s="209">
        <v>17.8</v>
      </c>
      <c r="P137" s="209">
        <v>48.1</v>
      </c>
      <c r="Q137" s="209">
        <v>388</v>
      </c>
      <c r="R137" s="152">
        <v>140</v>
      </c>
      <c r="W137" s="331"/>
      <c r="X137" s="25" t="s">
        <v>110</v>
      </c>
      <c r="Y137" s="10">
        <v>190</v>
      </c>
      <c r="Z137" s="24">
        <f>AJ137/AI137*Y137</f>
        <v>5.8329999999999993</v>
      </c>
      <c r="AA137" s="24">
        <f>AK137/AI137*Y137</f>
        <v>9.2910000000000004</v>
      </c>
      <c r="AB137" s="24">
        <f>AL137/AI137*Y137</f>
        <v>2.2610000000000001</v>
      </c>
      <c r="AC137" s="24">
        <f>AM137/AI137*Y137</f>
        <v>115.89999999999999</v>
      </c>
      <c r="AD137" s="9">
        <v>140</v>
      </c>
      <c r="AH137" s="26" t="s">
        <v>111</v>
      </c>
      <c r="AI137" s="23">
        <v>1000</v>
      </c>
      <c r="AJ137" s="23">
        <v>30.7</v>
      </c>
      <c r="AK137" s="23">
        <v>48.9</v>
      </c>
      <c r="AL137" s="23">
        <v>11.9</v>
      </c>
      <c r="AM137" s="23">
        <v>610</v>
      </c>
      <c r="AN137" s="27">
        <v>140</v>
      </c>
    </row>
    <row r="138" spans="1:40" ht="42" customHeight="1" x14ac:dyDescent="0.3">
      <c r="A138" s="328"/>
      <c r="B138" s="156" t="s">
        <v>198</v>
      </c>
      <c r="C138" s="204">
        <v>10</v>
      </c>
      <c r="D138" s="137">
        <f>(N138)/M138*C138</f>
        <v>0.26</v>
      </c>
      <c r="E138" s="137">
        <f>(O138)/N138*D138</f>
        <v>1.5</v>
      </c>
      <c r="F138" s="137">
        <f>(P138)/O138*E138</f>
        <v>0.36</v>
      </c>
      <c r="G138" s="137">
        <f>Q138/M138*C138</f>
        <v>16.200000000000003</v>
      </c>
      <c r="H138" s="204">
        <v>488</v>
      </c>
      <c r="L138" s="245" t="s">
        <v>199</v>
      </c>
      <c r="M138" s="209">
        <v>1000</v>
      </c>
      <c r="N138" s="209">
        <v>26</v>
      </c>
      <c r="O138" s="209">
        <v>150</v>
      </c>
      <c r="P138" s="209">
        <v>36</v>
      </c>
      <c r="Q138" s="209">
        <v>1620</v>
      </c>
      <c r="R138" s="152">
        <v>133</v>
      </c>
      <c r="W138" s="331"/>
      <c r="X138" s="25" t="s">
        <v>25</v>
      </c>
      <c r="Y138" s="10">
        <v>10</v>
      </c>
      <c r="Z138" s="24"/>
      <c r="AA138" s="24"/>
      <c r="AB138" s="24"/>
      <c r="AC138" s="24"/>
      <c r="AD138" s="9"/>
      <c r="AH138" s="36" t="s">
        <v>25</v>
      </c>
      <c r="AI138" s="23"/>
      <c r="AJ138" s="23"/>
      <c r="AK138" s="23"/>
      <c r="AL138" s="23"/>
      <c r="AM138" s="23"/>
      <c r="AN138" s="27">
        <v>133</v>
      </c>
    </row>
    <row r="139" spans="1:40" ht="42" customHeight="1" x14ac:dyDescent="0.3">
      <c r="A139" s="328"/>
      <c r="B139" s="156" t="s">
        <v>209</v>
      </c>
      <c r="C139" s="204">
        <v>90</v>
      </c>
      <c r="D139" s="137">
        <f>N139/M139*C139</f>
        <v>11.97</v>
      </c>
      <c r="E139" s="137">
        <f>O139/M139*C139</f>
        <v>6.93</v>
      </c>
      <c r="F139" s="137">
        <f>P139/M139*C139</f>
        <v>4.95</v>
      </c>
      <c r="G139" s="137">
        <f>Q139/M139*C139</f>
        <v>129.6</v>
      </c>
      <c r="H139" s="204">
        <v>406</v>
      </c>
      <c r="K139" s="210"/>
      <c r="L139" s="136" t="s">
        <v>113</v>
      </c>
      <c r="M139" s="209">
        <v>100</v>
      </c>
      <c r="N139" s="209">
        <v>13.3</v>
      </c>
      <c r="O139" s="209">
        <v>7.7</v>
      </c>
      <c r="P139" s="209">
        <v>5.5</v>
      </c>
      <c r="Q139" s="209">
        <v>144</v>
      </c>
      <c r="R139" s="152">
        <v>406</v>
      </c>
      <c r="W139" s="332"/>
      <c r="X139" s="25" t="s">
        <v>113</v>
      </c>
      <c r="Y139" s="10">
        <v>90</v>
      </c>
      <c r="Z139" s="24">
        <f>AJ139/AI139*Y139</f>
        <v>11.97</v>
      </c>
      <c r="AA139" s="24">
        <f>AK139/AI139*Y139</f>
        <v>6.93</v>
      </c>
      <c r="AB139" s="24">
        <f>AL139/AI139*Y139</f>
        <v>4.95</v>
      </c>
      <c r="AC139" s="24">
        <f>AM139/AI139*Y139</f>
        <v>129.6</v>
      </c>
      <c r="AD139" s="9">
        <v>406</v>
      </c>
      <c r="AH139" s="26" t="s">
        <v>113</v>
      </c>
      <c r="AI139" s="23">
        <v>100</v>
      </c>
      <c r="AJ139" s="23">
        <v>13.3</v>
      </c>
      <c r="AK139" s="23">
        <v>7.7</v>
      </c>
      <c r="AL139" s="23">
        <v>5.5</v>
      </c>
      <c r="AM139" s="23">
        <v>144</v>
      </c>
      <c r="AN139" s="27">
        <v>406</v>
      </c>
    </row>
    <row r="140" spans="1:40" ht="42" customHeight="1" x14ac:dyDescent="0.3">
      <c r="A140" s="328"/>
      <c r="B140" s="156" t="s">
        <v>158</v>
      </c>
      <c r="C140" s="203">
        <v>120</v>
      </c>
      <c r="D140" s="137">
        <f t="shared" ref="D140:E143" si="107">(N140)/M140*C140</f>
        <v>6.84</v>
      </c>
      <c r="E140" s="137">
        <f t="shared" si="107"/>
        <v>6.2759999999999998</v>
      </c>
      <c r="F140" s="137">
        <f>P140/M140*C140</f>
        <v>29.663999999999998</v>
      </c>
      <c r="G140" s="137">
        <f>Q140/M140*C140</f>
        <v>202.44</v>
      </c>
      <c r="H140" s="204">
        <v>243</v>
      </c>
      <c r="L140" s="136" t="s">
        <v>158</v>
      </c>
      <c r="M140" s="209">
        <v>1000</v>
      </c>
      <c r="N140" s="209">
        <v>57</v>
      </c>
      <c r="O140" s="209">
        <v>52.3</v>
      </c>
      <c r="P140" s="209">
        <v>247.2</v>
      </c>
      <c r="Q140" s="209">
        <v>1687</v>
      </c>
      <c r="R140" s="152">
        <v>243</v>
      </c>
      <c r="W140" s="332"/>
      <c r="X140" s="25" t="s">
        <v>61</v>
      </c>
      <c r="Y140" s="10">
        <v>110</v>
      </c>
      <c r="Z140" s="24">
        <f>AJ140/AI140*Y140</f>
        <v>2.31</v>
      </c>
      <c r="AA140" s="24">
        <f>AK140/AI140*Y140</f>
        <v>4.8400000000000007</v>
      </c>
      <c r="AB140" s="24">
        <f>AL140/AI140*Y140</f>
        <v>11.99</v>
      </c>
      <c r="AC140" s="24">
        <f>AM140/AI140*Y140</f>
        <v>101.2</v>
      </c>
      <c r="AD140" s="9">
        <v>434</v>
      </c>
      <c r="AH140" s="36" t="s">
        <v>61</v>
      </c>
      <c r="AI140" s="23">
        <v>100</v>
      </c>
      <c r="AJ140" s="23">
        <v>2.1</v>
      </c>
      <c r="AK140" s="23">
        <v>4.4000000000000004</v>
      </c>
      <c r="AL140" s="23">
        <v>10.9</v>
      </c>
      <c r="AM140" s="23">
        <v>92</v>
      </c>
      <c r="AN140" s="27">
        <v>434</v>
      </c>
    </row>
    <row r="141" spans="1:40" ht="50.25" customHeight="1" x14ac:dyDescent="0.3">
      <c r="A141" s="328"/>
      <c r="B141" s="156" t="s">
        <v>81</v>
      </c>
      <c r="C141" s="203">
        <v>180</v>
      </c>
      <c r="D141" s="137">
        <f t="shared" si="107"/>
        <v>0.45</v>
      </c>
      <c r="E141" s="137">
        <f t="shared" si="107"/>
        <v>0</v>
      </c>
      <c r="F141" s="137">
        <f>P141/M141*C141</f>
        <v>24.3</v>
      </c>
      <c r="G141" s="137">
        <f>Q141/M141*C141</f>
        <v>99.000000000000014</v>
      </c>
      <c r="H141" s="204">
        <v>527</v>
      </c>
      <c r="L141" s="136" t="s">
        <v>81</v>
      </c>
      <c r="M141" s="209">
        <v>200</v>
      </c>
      <c r="N141" s="209">
        <v>0.5</v>
      </c>
      <c r="O141" s="209">
        <v>0</v>
      </c>
      <c r="P141" s="209">
        <v>27</v>
      </c>
      <c r="Q141" s="209">
        <v>110</v>
      </c>
      <c r="R141" s="152">
        <v>527</v>
      </c>
      <c r="W141" s="332"/>
      <c r="X141" s="25" t="s">
        <v>114</v>
      </c>
      <c r="Y141" s="13">
        <v>150</v>
      </c>
      <c r="Z141" s="24">
        <f>AJ141/AI141*Y141</f>
        <v>0.375</v>
      </c>
      <c r="AA141" s="24">
        <f>AK141/AI141*Y141</f>
        <v>0.15</v>
      </c>
      <c r="AB141" s="24">
        <f>AL141/AI141*Y141</f>
        <v>24.3</v>
      </c>
      <c r="AC141" s="24">
        <f>AM141/AI141*Y141</f>
        <v>99.75</v>
      </c>
      <c r="AD141" s="14">
        <v>533</v>
      </c>
      <c r="AH141" s="26" t="s">
        <v>114</v>
      </c>
      <c r="AI141" s="23">
        <v>200</v>
      </c>
      <c r="AJ141" s="23">
        <v>0.5</v>
      </c>
      <c r="AK141" s="23">
        <v>0.2</v>
      </c>
      <c r="AL141" s="23">
        <v>32.4</v>
      </c>
      <c r="AM141" s="23">
        <v>133</v>
      </c>
      <c r="AN141" s="27">
        <v>533</v>
      </c>
    </row>
    <row r="142" spans="1:40" ht="42" customHeight="1" x14ac:dyDescent="0.3">
      <c r="A142" s="328"/>
      <c r="B142" s="156" t="s">
        <v>181</v>
      </c>
      <c r="C142" s="204">
        <v>25</v>
      </c>
      <c r="D142" s="137">
        <f t="shared" si="107"/>
        <v>1.9</v>
      </c>
      <c r="E142" s="137">
        <f t="shared" si="107"/>
        <v>0.2</v>
      </c>
      <c r="F142" s="137">
        <f t="shared" ref="F142:F143" si="108">(P142)/O142*E142</f>
        <v>12.3</v>
      </c>
      <c r="G142" s="137">
        <f t="shared" ref="G142:G143" si="109">Q142/M142*C142</f>
        <v>58.75</v>
      </c>
      <c r="H142" s="204">
        <v>114</v>
      </c>
      <c r="L142" s="136" t="s">
        <v>33</v>
      </c>
      <c r="M142" s="209">
        <v>100</v>
      </c>
      <c r="N142" s="209">
        <v>7.6</v>
      </c>
      <c r="O142" s="209">
        <v>0.8</v>
      </c>
      <c r="P142" s="209">
        <v>49.2</v>
      </c>
      <c r="Q142" s="209">
        <v>235</v>
      </c>
      <c r="R142" s="152">
        <v>114</v>
      </c>
      <c r="W142" s="332"/>
      <c r="X142" s="25" t="s">
        <v>33</v>
      </c>
      <c r="Y142" s="192">
        <v>60</v>
      </c>
      <c r="Z142" s="190">
        <f t="shared" ref="Z142:Z143" si="110">AJ142/AI142*Y142</f>
        <v>4.5599999999999996</v>
      </c>
      <c r="AA142" s="190">
        <f t="shared" ref="AA142:AA143" si="111">AK142/AI142*Y142</f>
        <v>0.48</v>
      </c>
      <c r="AB142" s="190">
        <f t="shared" ref="AB142:AB143" si="112">AL142/AI142*Y142</f>
        <v>29.520000000000003</v>
      </c>
      <c r="AC142" s="190">
        <f t="shared" ref="AC142:AC143" si="113">AM142/AI142*Y142</f>
        <v>141</v>
      </c>
      <c r="AD142" s="191">
        <v>114</v>
      </c>
      <c r="AH142" s="26" t="s">
        <v>33</v>
      </c>
      <c r="AI142" s="189">
        <v>100</v>
      </c>
      <c r="AJ142" s="189">
        <v>7.6</v>
      </c>
      <c r="AK142" s="189">
        <v>0.8</v>
      </c>
      <c r="AL142" s="189">
        <v>49.2</v>
      </c>
      <c r="AM142" s="189">
        <v>235</v>
      </c>
      <c r="AN142" s="188">
        <v>114</v>
      </c>
    </row>
    <row r="143" spans="1:40" ht="42" customHeight="1" x14ac:dyDescent="0.3">
      <c r="A143" s="328"/>
      <c r="B143" s="156" t="s">
        <v>217</v>
      </c>
      <c r="C143" s="204">
        <v>25</v>
      </c>
      <c r="D143" s="137">
        <f t="shared" si="107"/>
        <v>1.6500000000000001</v>
      </c>
      <c r="E143" s="137">
        <f t="shared" si="107"/>
        <v>0.30000000000000004</v>
      </c>
      <c r="F143" s="137">
        <f t="shared" si="108"/>
        <v>8.3500000000000014</v>
      </c>
      <c r="G143" s="137">
        <f t="shared" si="109"/>
        <v>43.5</v>
      </c>
      <c r="H143" s="204">
        <v>115</v>
      </c>
      <c r="L143" s="136" t="s">
        <v>34</v>
      </c>
      <c r="M143" s="209">
        <v>100</v>
      </c>
      <c r="N143" s="209">
        <v>6.6</v>
      </c>
      <c r="O143" s="209">
        <v>1.2</v>
      </c>
      <c r="P143" s="209">
        <v>33.4</v>
      </c>
      <c r="Q143" s="209">
        <v>174</v>
      </c>
      <c r="R143" s="152">
        <v>115</v>
      </c>
      <c r="W143" s="332"/>
      <c r="X143" s="25" t="s">
        <v>34</v>
      </c>
      <c r="Y143" s="192">
        <v>50</v>
      </c>
      <c r="Z143" s="190">
        <f t="shared" si="110"/>
        <v>3.3000000000000003</v>
      </c>
      <c r="AA143" s="190">
        <f t="shared" si="111"/>
        <v>0.6</v>
      </c>
      <c r="AB143" s="190">
        <f t="shared" si="112"/>
        <v>16.7</v>
      </c>
      <c r="AC143" s="190">
        <f t="shared" si="113"/>
        <v>87</v>
      </c>
      <c r="AD143" s="191">
        <v>115</v>
      </c>
      <c r="AH143" s="26" t="s">
        <v>34</v>
      </c>
      <c r="AI143" s="189">
        <v>100</v>
      </c>
      <c r="AJ143" s="189">
        <v>6.6</v>
      </c>
      <c r="AK143" s="189">
        <v>1.2</v>
      </c>
      <c r="AL143" s="189">
        <v>33.4</v>
      </c>
      <c r="AM143" s="189">
        <v>174</v>
      </c>
      <c r="AN143" s="188">
        <v>115</v>
      </c>
    </row>
    <row r="144" spans="1:40" ht="42" customHeight="1" x14ac:dyDescent="0.3">
      <c r="A144" s="307" t="s">
        <v>35</v>
      </c>
      <c r="B144" s="330"/>
      <c r="C144" s="204">
        <f>SUM(C136:C143)</f>
        <v>630</v>
      </c>
      <c r="D144" s="137">
        <f>SUM(D136:D143)</f>
        <v>24.635999999999999</v>
      </c>
      <c r="E144" s="137">
        <f>SUM(E136:E143)</f>
        <v>18.41</v>
      </c>
      <c r="F144" s="137">
        <f>SUM(F136:F143)</f>
        <v>88.581999999999994</v>
      </c>
      <c r="G144" s="137">
        <f>SUM(G136:G143)</f>
        <v>619.33000000000004</v>
      </c>
      <c r="H144" s="204"/>
      <c r="L144" s="136"/>
      <c r="M144" s="209"/>
      <c r="N144" s="209"/>
      <c r="O144" s="209"/>
      <c r="P144" s="209"/>
      <c r="Q144" s="209"/>
      <c r="R144" s="152"/>
      <c r="W144" s="28" t="s">
        <v>35</v>
      </c>
      <c r="X144" s="25"/>
      <c r="Y144" s="10">
        <f>SUM(Y136:Y143)</f>
        <v>660</v>
      </c>
      <c r="Z144" s="24">
        <f>SUM(Z136:Z143)</f>
        <v>28.347999999999999</v>
      </c>
      <c r="AA144" s="24">
        <f>SUM(AA136:AA143)</f>
        <v>22.291</v>
      </c>
      <c r="AB144" s="24">
        <f>SUM(AB136:AB143)</f>
        <v>89.721000000000018</v>
      </c>
      <c r="AC144" s="24">
        <f>SUM(AC136:AC143)</f>
        <v>674.45</v>
      </c>
      <c r="AD144" s="9"/>
      <c r="AH144" s="26"/>
      <c r="AI144" s="23"/>
      <c r="AJ144" s="23"/>
      <c r="AK144" s="23"/>
      <c r="AL144" s="23"/>
      <c r="AM144" s="23"/>
      <c r="AN144" s="27"/>
    </row>
    <row r="145" spans="1:41" ht="42" customHeight="1" x14ac:dyDescent="0.3">
      <c r="A145" s="336" t="s">
        <v>36</v>
      </c>
      <c r="B145" s="156" t="s">
        <v>298</v>
      </c>
      <c r="C145" s="203">
        <v>50</v>
      </c>
      <c r="D145" s="137">
        <f>(N145)/M145*C145</f>
        <v>3.75</v>
      </c>
      <c r="E145" s="137">
        <f>(O145)/N145*D145</f>
        <v>4.9000000000000004</v>
      </c>
      <c r="F145" s="137">
        <f>P145/M145*C145</f>
        <v>37.200000000000003</v>
      </c>
      <c r="G145" s="137">
        <f>Q145/M145*C145</f>
        <v>208.5</v>
      </c>
      <c r="H145" s="204">
        <v>609</v>
      </c>
      <c r="L145" s="136" t="s">
        <v>37</v>
      </c>
      <c r="M145" s="209">
        <v>100</v>
      </c>
      <c r="N145" s="209">
        <v>7.5</v>
      </c>
      <c r="O145" s="209">
        <v>9.8000000000000007</v>
      </c>
      <c r="P145" s="209">
        <v>74.400000000000006</v>
      </c>
      <c r="Q145" s="209">
        <v>417</v>
      </c>
      <c r="R145" s="152">
        <v>609</v>
      </c>
      <c r="W145" s="302" t="s">
        <v>36</v>
      </c>
      <c r="X145" s="25" t="s">
        <v>100</v>
      </c>
      <c r="Y145" s="192">
        <v>40</v>
      </c>
      <c r="Z145" s="190">
        <v>5.2</v>
      </c>
      <c r="AA145" s="190">
        <v>9.8000000000000007</v>
      </c>
      <c r="AB145" s="190">
        <v>44.1</v>
      </c>
      <c r="AC145" s="190">
        <v>285</v>
      </c>
      <c r="AD145" s="191">
        <v>574</v>
      </c>
      <c r="AH145" s="26" t="s">
        <v>100</v>
      </c>
      <c r="AI145" s="189">
        <v>75</v>
      </c>
      <c r="AJ145" s="189">
        <v>5.2</v>
      </c>
      <c r="AK145" s="189">
        <v>9.8000000000000007</v>
      </c>
      <c r="AL145" s="189">
        <v>44.1</v>
      </c>
      <c r="AM145" s="189">
        <v>285</v>
      </c>
      <c r="AN145" s="188">
        <v>574</v>
      </c>
    </row>
    <row r="146" spans="1:41" ht="42" customHeight="1" x14ac:dyDescent="0.3">
      <c r="A146" s="336"/>
      <c r="B146" s="156" t="s">
        <v>222</v>
      </c>
      <c r="C146" s="204">
        <v>200</v>
      </c>
      <c r="D146" s="137">
        <f>(N146)/M146*C146</f>
        <v>5.8</v>
      </c>
      <c r="E146" s="137">
        <f>(O146)/N146*D146</f>
        <v>5</v>
      </c>
      <c r="F146" s="137">
        <f>P146/M146*C146</f>
        <v>8</v>
      </c>
      <c r="G146" s="137">
        <f>Q146/M146*C146</f>
        <v>100</v>
      </c>
      <c r="H146" s="204">
        <v>535</v>
      </c>
      <c r="L146" s="136" t="s">
        <v>116</v>
      </c>
      <c r="M146" s="209">
        <v>200</v>
      </c>
      <c r="N146" s="209">
        <v>5.8</v>
      </c>
      <c r="O146" s="209">
        <v>5</v>
      </c>
      <c r="P146" s="209">
        <v>8</v>
      </c>
      <c r="Q146" s="209">
        <v>100</v>
      </c>
      <c r="R146" s="152">
        <v>535</v>
      </c>
      <c r="W146" s="302"/>
      <c r="X146" s="25" t="s">
        <v>102</v>
      </c>
      <c r="Y146" s="192">
        <v>200</v>
      </c>
      <c r="Z146" s="190">
        <v>0.1</v>
      </c>
      <c r="AA146" s="190">
        <v>0</v>
      </c>
      <c r="AB146" s="190">
        <v>0</v>
      </c>
      <c r="AC146" s="190">
        <v>12</v>
      </c>
      <c r="AD146" s="191">
        <v>505</v>
      </c>
      <c r="AH146" s="26" t="s">
        <v>101</v>
      </c>
      <c r="AI146" s="189">
        <v>200</v>
      </c>
      <c r="AJ146" s="189">
        <v>5.8</v>
      </c>
      <c r="AK146" s="189">
        <v>5</v>
      </c>
      <c r="AL146" s="189">
        <v>9.6</v>
      </c>
      <c r="AM146" s="189">
        <v>106</v>
      </c>
      <c r="AN146" s="188">
        <v>534</v>
      </c>
    </row>
    <row r="147" spans="1:41" ht="42" customHeight="1" x14ac:dyDescent="0.3">
      <c r="A147" s="307" t="s">
        <v>39</v>
      </c>
      <c r="B147" s="308"/>
      <c r="C147" s="204">
        <f>SUM(C145:C146)</f>
        <v>250</v>
      </c>
      <c r="D147" s="294">
        <f t="shared" ref="D147:G147" si="114">SUM(D145:D146)</f>
        <v>9.5500000000000007</v>
      </c>
      <c r="E147" s="294">
        <f t="shared" si="114"/>
        <v>9.9</v>
      </c>
      <c r="F147" s="294">
        <f t="shared" si="114"/>
        <v>45.2</v>
      </c>
      <c r="G147" s="294">
        <f t="shared" si="114"/>
        <v>308.5</v>
      </c>
      <c r="H147" s="204"/>
      <c r="L147" s="136"/>
      <c r="M147" s="209"/>
      <c r="N147" s="209"/>
      <c r="O147" s="209"/>
      <c r="P147" s="209"/>
      <c r="Q147" s="209"/>
      <c r="R147" s="152"/>
      <c r="W147" s="28" t="s">
        <v>39</v>
      </c>
      <c r="X147" s="25"/>
      <c r="Y147" s="10">
        <f>SUM(Y24:Y25)</f>
        <v>220</v>
      </c>
      <c r="Z147" s="24">
        <f>SUM(Z24:Z25)</f>
        <v>6.34</v>
      </c>
      <c r="AA147" s="24">
        <f>SUM(AA24:AA25)</f>
        <v>5.82</v>
      </c>
      <c r="AB147" s="24">
        <f>SUM(AB24:AB25)</f>
        <v>38.120000000000005</v>
      </c>
      <c r="AC147" s="24">
        <f>SUM(AC24:AC25)</f>
        <v>230</v>
      </c>
      <c r="AD147" s="9"/>
      <c r="AH147" s="26"/>
      <c r="AI147" s="23"/>
      <c r="AJ147" s="23"/>
      <c r="AK147" s="23"/>
      <c r="AL147" s="23"/>
      <c r="AM147" s="23"/>
      <c r="AN147" s="27"/>
    </row>
    <row r="148" spans="1:41" ht="42" customHeight="1" x14ac:dyDescent="0.3">
      <c r="A148" s="231"/>
      <c r="B148" s="216" t="s">
        <v>117</v>
      </c>
      <c r="C148" s="204">
        <v>50</v>
      </c>
      <c r="D148" s="137">
        <f t="shared" ref="D148:E152" si="115">(N148)/M148*C148</f>
        <v>0.95</v>
      </c>
      <c r="E148" s="137">
        <f t="shared" si="115"/>
        <v>5.05</v>
      </c>
      <c r="F148" s="137">
        <f>P148/M148*C148</f>
        <v>2.95</v>
      </c>
      <c r="G148" s="137">
        <f>Q148/M148*C148</f>
        <v>61</v>
      </c>
      <c r="H148" s="204">
        <v>27</v>
      </c>
      <c r="L148" s="232" t="s">
        <v>117</v>
      </c>
      <c r="M148" s="203">
        <v>100</v>
      </c>
      <c r="N148" s="203">
        <v>1.9</v>
      </c>
      <c r="O148" s="203">
        <v>10.1</v>
      </c>
      <c r="P148" s="203">
        <v>5.9</v>
      </c>
      <c r="Q148" s="203">
        <v>122</v>
      </c>
      <c r="R148" s="204">
        <v>27</v>
      </c>
      <c r="W148" s="1"/>
      <c r="X148" s="54"/>
      <c r="Y148" s="11"/>
      <c r="Z148" s="59"/>
      <c r="AA148" s="59"/>
      <c r="AB148" s="59"/>
      <c r="AC148" s="59"/>
      <c r="AD148" s="55"/>
      <c r="AH148" s="56"/>
      <c r="AI148" s="57"/>
      <c r="AJ148" s="57"/>
      <c r="AK148" s="57"/>
      <c r="AL148" s="57"/>
      <c r="AM148" s="57"/>
      <c r="AN148" s="58"/>
    </row>
    <row r="149" spans="1:41" ht="42" customHeight="1" x14ac:dyDescent="0.3">
      <c r="A149" s="337" t="s">
        <v>40</v>
      </c>
      <c r="B149" s="156" t="s">
        <v>118</v>
      </c>
      <c r="C149" s="204">
        <v>180</v>
      </c>
      <c r="D149" s="137">
        <f t="shared" si="115"/>
        <v>12</v>
      </c>
      <c r="E149" s="137">
        <f t="shared" si="115"/>
        <v>14.160000000000002</v>
      </c>
      <c r="F149" s="137">
        <f>P149/M149*C149</f>
        <v>6.48</v>
      </c>
      <c r="G149" s="137">
        <f>Q149/M149*C149</f>
        <v>201.60000000000002</v>
      </c>
      <c r="H149" s="204">
        <v>308</v>
      </c>
      <c r="L149" s="136" t="s">
        <v>118</v>
      </c>
      <c r="M149" s="209">
        <v>75</v>
      </c>
      <c r="N149" s="209">
        <v>5</v>
      </c>
      <c r="O149" s="209">
        <v>5.9</v>
      </c>
      <c r="P149" s="209">
        <v>2.7</v>
      </c>
      <c r="Q149" s="209">
        <v>84</v>
      </c>
      <c r="R149" s="152">
        <v>308</v>
      </c>
      <c r="W149" s="333" t="s">
        <v>40</v>
      </c>
      <c r="X149" s="25" t="s">
        <v>118</v>
      </c>
      <c r="Y149" s="10">
        <v>150</v>
      </c>
      <c r="Z149" s="24">
        <f>AJ149/AI149*Y149</f>
        <v>10</v>
      </c>
      <c r="AA149" s="24">
        <f>AK149/AI149*Y149</f>
        <v>11.8</v>
      </c>
      <c r="AB149" s="24">
        <f>AL149/AI149*Y149</f>
        <v>5.4</v>
      </c>
      <c r="AC149" s="24">
        <f>AM149/AI149*Y149</f>
        <v>168.00000000000003</v>
      </c>
      <c r="AD149" s="9">
        <v>308</v>
      </c>
      <c r="AH149" s="26" t="s">
        <v>118</v>
      </c>
      <c r="AI149" s="23">
        <v>75</v>
      </c>
      <c r="AJ149" s="23">
        <v>5</v>
      </c>
      <c r="AK149" s="23">
        <v>5.9</v>
      </c>
      <c r="AL149" s="23">
        <v>2.7</v>
      </c>
      <c r="AM149" s="23">
        <v>84</v>
      </c>
      <c r="AN149" s="27">
        <v>308</v>
      </c>
    </row>
    <row r="150" spans="1:41" ht="42" customHeight="1" x14ac:dyDescent="0.3">
      <c r="A150" s="338"/>
      <c r="B150" s="156" t="s">
        <v>221</v>
      </c>
      <c r="C150" s="203">
        <v>180</v>
      </c>
      <c r="D150" s="137">
        <f t="shared" si="115"/>
        <v>0.36</v>
      </c>
      <c r="E150" s="137">
        <f t="shared" si="115"/>
        <v>0.09</v>
      </c>
      <c r="F150" s="137">
        <f>P150/M150*C150</f>
        <v>27</v>
      </c>
      <c r="G150" s="137">
        <f>Q150/M150*C150</f>
        <v>109.8</v>
      </c>
      <c r="H150" s="204">
        <v>522</v>
      </c>
      <c r="L150" s="136" t="s">
        <v>86</v>
      </c>
      <c r="M150" s="209">
        <v>100</v>
      </c>
      <c r="N150" s="209">
        <v>0.2</v>
      </c>
      <c r="O150" s="209">
        <v>0.05</v>
      </c>
      <c r="P150" s="209">
        <v>15</v>
      </c>
      <c r="Q150" s="209">
        <v>61</v>
      </c>
      <c r="R150" s="152">
        <v>522</v>
      </c>
      <c r="W150" s="334"/>
      <c r="X150" s="25" t="s">
        <v>119</v>
      </c>
      <c r="Y150" s="10">
        <v>200</v>
      </c>
      <c r="Z150" s="24">
        <f>AJ150/AI150*Y150</f>
        <v>0.5</v>
      </c>
      <c r="AA150" s="24">
        <f>AK150/AI150*Y150</f>
        <v>0.2</v>
      </c>
      <c r="AB150" s="24">
        <f>AL150/AI150*Y150</f>
        <v>23.1</v>
      </c>
      <c r="AC150" s="24">
        <f>AM150/AI150*Y150</f>
        <v>96</v>
      </c>
      <c r="AD150" s="9">
        <v>526</v>
      </c>
      <c r="AH150" s="26" t="s">
        <v>119</v>
      </c>
      <c r="AI150" s="23">
        <v>200</v>
      </c>
      <c r="AJ150" s="23">
        <v>0.5</v>
      </c>
      <c r="AK150" s="23">
        <v>0.2</v>
      </c>
      <c r="AL150" s="23">
        <v>23.1</v>
      </c>
      <c r="AM150" s="23">
        <v>96</v>
      </c>
      <c r="AN150" s="27">
        <v>526</v>
      </c>
    </row>
    <row r="151" spans="1:41" ht="42" customHeight="1" x14ac:dyDescent="0.3">
      <c r="A151" s="338"/>
      <c r="B151" s="156" t="s">
        <v>217</v>
      </c>
      <c r="C151" s="204">
        <v>25</v>
      </c>
      <c r="D151" s="137">
        <f t="shared" si="115"/>
        <v>1.6500000000000001</v>
      </c>
      <c r="E151" s="137">
        <f t="shared" si="115"/>
        <v>0.30000000000000004</v>
      </c>
      <c r="F151" s="137">
        <f t="shared" ref="F151" si="116">(P151)/O151*E151</f>
        <v>8.3500000000000014</v>
      </c>
      <c r="G151" s="137">
        <f t="shared" ref="G151" si="117">Q151/M151*C151</f>
        <v>43.5</v>
      </c>
      <c r="H151" s="204">
        <v>115</v>
      </c>
      <c r="L151" s="136" t="s">
        <v>34</v>
      </c>
      <c r="M151" s="209">
        <v>100</v>
      </c>
      <c r="N151" s="209">
        <v>6.6</v>
      </c>
      <c r="O151" s="209">
        <v>1.2</v>
      </c>
      <c r="P151" s="209">
        <v>33.4</v>
      </c>
      <c r="Q151" s="209">
        <v>174</v>
      </c>
      <c r="R151" s="152">
        <v>115</v>
      </c>
      <c r="W151" s="334"/>
      <c r="X151" s="25" t="s">
        <v>34</v>
      </c>
      <c r="Y151" s="192">
        <v>50</v>
      </c>
      <c r="Z151" s="190">
        <f t="shared" ref="Z151" si="118">AJ151/AI151*Y151</f>
        <v>3.3000000000000003</v>
      </c>
      <c r="AA151" s="190">
        <f t="shared" ref="AA151" si="119">AK151/AI151*Y151</f>
        <v>0.6</v>
      </c>
      <c r="AB151" s="190">
        <f t="shared" ref="AB151" si="120">AL151/AI151*Y151</f>
        <v>16.7</v>
      </c>
      <c r="AC151" s="190">
        <f t="shared" ref="AC151" si="121">AM151/AI151*Y151</f>
        <v>87</v>
      </c>
      <c r="AD151" s="191">
        <v>115</v>
      </c>
      <c r="AH151" s="26" t="s">
        <v>34</v>
      </c>
      <c r="AI151" s="189">
        <v>100</v>
      </c>
      <c r="AJ151" s="189">
        <v>6.6</v>
      </c>
      <c r="AK151" s="189">
        <v>1.2</v>
      </c>
      <c r="AL151" s="189">
        <v>33.4</v>
      </c>
      <c r="AM151" s="189">
        <v>174</v>
      </c>
      <c r="AN151" s="188">
        <v>115</v>
      </c>
    </row>
    <row r="152" spans="1:41" ht="42" customHeight="1" x14ac:dyDescent="0.3">
      <c r="A152" s="338"/>
      <c r="B152" s="156" t="s">
        <v>181</v>
      </c>
      <c r="C152" s="204">
        <v>25</v>
      </c>
      <c r="D152" s="137">
        <f t="shared" si="115"/>
        <v>1.6500000000000001</v>
      </c>
      <c r="E152" s="137">
        <f t="shared" si="115"/>
        <v>0.30000000000000004</v>
      </c>
      <c r="F152" s="137">
        <f t="shared" ref="F152" si="122">(P152)/O152*E152</f>
        <v>8.3500000000000014</v>
      </c>
      <c r="G152" s="137">
        <f t="shared" ref="G152" si="123">Q152/M152*C152</f>
        <v>43.5</v>
      </c>
      <c r="H152" s="204">
        <v>115</v>
      </c>
      <c r="L152" s="136" t="s">
        <v>46</v>
      </c>
      <c r="M152" s="209">
        <v>100</v>
      </c>
      <c r="N152" s="209">
        <v>6.6</v>
      </c>
      <c r="O152" s="209">
        <v>1.2</v>
      </c>
      <c r="P152" s="209">
        <v>33.4</v>
      </c>
      <c r="Q152" s="209">
        <v>174</v>
      </c>
      <c r="R152" s="152">
        <v>115</v>
      </c>
      <c r="W152" s="334"/>
      <c r="X152" s="25" t="s">
        <v>120</v>
      </c>
      <c r="Y152" s="10"/>
      <c r="Z152" s="24"/>
      <c r="AA152" s="24"/>
      <c r="AB152" s="24"/>
      <c r="AC152" s="24"/>
      <c r="AD152" s="9"/>
      <c r="AH152" s="26" t="s">
        <v>120</v>
      </c>
      <c r="AI152" s="23"/>
      <c r="AJ152" s="23"/>
      <c r="AK152" s="23"/>
      <c r="AL152" s="23"/>
      <c r="AM152" s="23"/>
      <c r="AN152" s="27"/>
    </row>
    <row r="153" spans="1:41" ht="42" customHeight="1" x14ac:dyDescent="0.3">
      <c r="A153" s="307" t="s">
        <v>47</v>
      </c>
      <c r="B153" s="308"/>
      <c r="C153" s="204">
        <f>SUM(C148:C152)</f>
        <v>460</v>
      </c>
      <c r="D153" s="204">
        <f>SUM(D148:D152)</f>
        <v>16.61</v>
      </c>
      <c r="E153" s="204">
        <f>SUM(E148:E152)</f>
        <v>19.900000000000002</v>
      </c>
      <c r="F153" s="204">
        <f>SUM(F148:F152)</f>
        <v>53.13</v>
      </c>
      <c r="G153" s="204">
        <f>SUM(G148:G152)</f>
        <v>459.40000000000003</v>
      </c>
      <c r="H153" s="204"/>
      <c r="L153" s="136"/>
      <c r="M153" s="209"/>
      <c r="N153" s="209"/>
      <c r="O153" s="209"/>
      <c r="P153" s="209"/>
      <c r="Q153" s="209"/>
      <c r="R153" s="152"/>
      <c r="W153" s="28" t="s">
        <v>47</v>
      </c>
      <c r="X153" s="25"/>
      <c r="Y153" s="10">
        <f>SUM(Y149:Y152)</f>
        <v>400</v>
      </c>
      <c r="Z153" s="24">
        <f>SUM(Z149:Z152)</f>
        <v>13.8</v>
      </c>
      <c r="AA153" s="24">
        <f>SUM(AA149:AA152)</f>
        <v>12.6</v>
      </c>
      <c r="AB153" s="24">
        <f>SUM(AB149:AB152)</f>
        <v>45.2</v>
      </c>
      <c r="AC153" s="24">
        <f>SUM(AC149:AC152)</f>
        <v>351</v>
      </c>
      <c r="AD153" s="9"/>
      <c r="AH153" s="26"/>
      <c r="AI153" s="23"/>
      <c r="AJ153" s="23"/>
      <c r="AK153" s="23"/>
      <c r="AL153" s="23"/>
      <c r="AM153" s="23"/>
      <c r="AN153" s="27"/>
    </row>
    <row r="154" spans="1:41" ht="42" customHeight="1" x14ac:dyDescent="0.3">
      <c r="A154" s="307" t="s">
        <v>121</v>
      </c>
      <c r="B154" s="308"/>
      <c r="C154" s="204">
        <f>C153+C147+C144+C134+C132</f>
        <v>1855</v>
      </c>
      <c r="D154" s="137">
        <f>D153+D147+D144+D134</f>
        <v>67.473142857142861</v>
      </c>
      <c r="E154" s="137">
        <f>E153+E147+E144+E134</f>
        <v>70.622571428571433</v>
      </c>
      <c r="F154" s="137">
        <f>F153+F147+F144+F134</f>
        <v>254.34057142857142</v>
      </c>
      <c r="G154" s="137">
        <f>G153+G147+G144+G134</f>
        <v>1926.1157142857144</v>
      </c>
      <c r="H154" s="204"/>
      <c r="L154" s="136"/>
      <c r="M154" s="209"/>
      <c r="N154" s="209"/>
      <c r="O154" s="209"/>
      <c r="P154" s="209"/>
      <c r="Q154" s="209"/>
      <c r="R154" s="152"/>
      <c r="W154" s="28" t="s">
        <v>121</v>
      </c>
      <c r="X154" s="25"/>
      <c r="Y154" s="10">
        <f>Y153+Y147+Y144+Y134</f>
        <v>1860</v>
      </c>
      <c r="Z154" s="24">
        <f>Z153+Z147+Z144+Z134</f>
        <v>62.122</v>
      </c>
      <c r="AA154" s="24">
        <f>AA153+AA147+AA144+AA134</f>
        <v>67.772999999999996</v>
      </c>
      <c r="AB154" s="24">
        <f>AB153+AB147+AB144+AB134</f>
        <v>256.51100000000002</v>
      </c>
      <c r="AC154" s="24">
        <f>AC153+AC147+AC144+AC134</f>
        <v>1891.25</v>
      </c>
      <c r="AD154" s="9"/>
      <c r="AH154" s="26"/>
      <c r="AI154" s="23"/>
      <c r="AJ154" s="23"/>
      <c r="AK154" s="23"/>
      <c r="AL154" s="23"/>
      <c r="AM154" s="23"/>
      <c r="AN154" s="27"/>
    </row>
    <row r="155" spans="1:41" ht="42" customHeight="1" x14ac:dyDescent="0.35">
      <c r="A155" s="335" t="s">
        <v>49</v>
      </c>
      <c r="B155" s="308"/>
      <c r="C155" s="233">
        <v>1800</v>
      </c>
      <c r="D155" s="234">
        <v>54</v>
      </c>
      <c r="E155" s="234">
        <v>60</v>
      </c>
      <c r="F155" s="234">
        <v>261</v>
      </c>
      <c r="G155" s="234">
        <v>1800</v>
      </c>
      <c r="H155" s="233"/>
      <c r="L155" s="230"/>
      <c r="M155" s="230"/>
      <c r="N155" s="230"/>
      <c r="O155" s="230"/>
      <c r="P155" s="230"/>
      <c r="Q155" s="230"/>
      <c r="R155" s="229"/>
      <c r="S155" s="62"/>
      <c r="T155" s="62"/>
      <c r="U155" s="62"/>
      <c r="V155" s="62"/>
      <c r="W155" s="45" t="s">
        <v>49</v>
      </c>
      <c r="X155" s="46"/>
      <c r="Y155" s="49">
        <v>1800</v>
      </c>
      <c r="Z155" s="63">
        <v>54</v>
      </c>
      <c r="AA155" s="63">
        <v>60</v>
      </c>
      <c r="AB155" s="63">
        <v>261</v>
      </c>
      <c r="AC155" s="63">
        <v>1800</v>
      </c>
      <c r="AD155" s="50"/>
      <c r="AE155" s="60"/>
      <c r="AF155" s="60"/>
      <c r="AG155" s="60"/>
      <c r="AH155" s="49"/>
      <c r="AI155" s="49"/>
      <c r="AJ155" s="49"/>
      <c r="AK155" s="49"/>
      <c r="AL155" s="49"/>
      <c r="AM155" s="49"/>
      <c r="AN155" s="50"/>
      <c r="AO155" s="60"/>
    </row>
    <row r="156" spans="1:41" ht="42" customHeight="1" x14ac:dyDescent="0.35">
      <c r="A156" s="371" t="s">
        <v>122</v>
      </c>
      <c r="B156" s="372"/>
      <c r="C156" s="235">
        <f>(C154+C123+C93+C63+C33)/5</f>
        <v>1850</v>
      </c>
      <c r="D156" s="236">
        <f>(D154+D123+D93+D63+D33)/5</f>
        <v>56.675457142857134</v>
      </c>
      <c r="E156" s="236">
        <f>(E154+E123+E93+E63+E33)/5</f>
        <v>73.49982857142858</v>
      </c>
      <c r="F156" s="236">
        <f>(F154+F123+F93+F63+F33)/5</f>
        <v>256.77242857142858</v>
      </c>
      <c r="G156" s="236">
        <f>(G154+G123+G93+G63+G33)/5</f>
        <v>1915.2186190476191</v>
      </c>
      <c r="H156" s="237"/>
      <c r="L156" s="251"/>
      <c r="M156" s="251"/>
      <c r="N156" s="251"/>
      <c r="O156" s="251"/>
      <c r="P156" s="251"/>
      <c r="Q156" s="251"/>
      <c r="R156" s="252"/>
      <c r="S156" s="62"/>
      <c r="T156" s="62"/>
      <c r="U156" s="62"/>
      <c r="V156" s="62"/>
      <c r="W156" s="64" t="s">
        <v>123</v>
      </c>
      <c r="X156" s="65"/>
      <c r="Y156" s="68" t="e">
        <f>(Y154+Y123+Y93+Y63+Y33)/5</f>
        <v>#REF!</v>
      </c>
      <c r="Z156" s="66" t="e">
        <f>(Z154+Z123+Z93+Z63+Z33)/5</f>
        <v>#REF!</v>
      </c>
      <c r="AA156" s="66" t="e">
        <f>(AA154+AA123+AA93+AA63+AA33)/5</f>
        <v>#REF!</v>
      </c>
      <c r="AB156" s="66" t="e">
        <f>(AB154+AB123+AB93+AB63+AB33)/5</f>
        <v>#REF!</v>
      </c>
      <c r="AC156" s="66" t="e">
        <f>(AC154+AC123+AC93+AC63+AC33)/5</f>
        <v>#REF!</v>
      </c>
      <c r="AD156" s="67"/>
      <c r="AE156" s="60"/>
      <c r="AF156" s="60"/>
      <c r="AG156" s="60"/>
      <c r="AH156" s="68"/>
      <c r="AI156" s="68"/>
      <c r="AJ156" s="68"/>
      <c r="AK156" s="68"/>
      <c r="AL156" s="68"/>
      <c r="AM156" s="68"/>
      <c r="AN156" s="67"/>
      <c r="AO156" s="60"/>
    </row>
    <row r="157" spans="1:41" ht="42" customHeight="1" x14ac:dyDescent="0.3">
      <c r="A157" s="328" t="s">
        <v>5</v>
      </c>
      <c r="B157" s="328" t="s">
        <v>6</v>
      </c>
      <c r="C157" s="329" t="s">
        <v>7</v>
      </c>
      <c r="D157" s="328" t="s">
        <v>8</v>
      </c>
      <c r="E157" s="328"/>
      <c r="F157" s="328"/>
      <c r="G157" s="328" t="s">
        <v>9</v>
      </c>
      <c r="H157" s="329" t="s">
        <v>10</v>
      </c>
      <c r="K157" s="210"/>
      <c r="L157" s="311" t="s">
        <v>6</v>
      </c>
      <c r="M157" s="311" t="s">
        <v>7</v>
      </c>
      <c r="N157" s="311" t="s">
        <v>8</v>
      </c>
      <c r="O157" s="311"/>
      <c r="P157" s="311"/>
      <c r="Q157" s="311" t="s">
        <v>9</v>
      </c>
      <c r="R157" s="320" t="s">
        <v>10</v>
      </c>
      <c r="S157" s="22"/>
      <c r="T157" s="22"/>
      <c r="U157" s="22"/>
      <c r="V157" s="22"/>
      <c r="W157" s="322" t="s">
        <v>5</v>
      </c>
      <c r="X157" s="323" t="s">
        <v>6</v>
      </c>
      <c r="Y157" s="324" t="s">
        <v>7</v>
      </c>
      <c r="Z157" s="325" t="s">
        <v>8</v>
      </c>
      <c r="AA157" s="325"/>
      <c r="AB157" s="325"/>
      <c r="AC157" s="325" t="s">
        <v>9</v>
      </c>
      <c r="AD157" s="326" t="s">
        <v>10</v>
      </c>
      <c r="AE157" s="21"/>
      <c r="AF157" s="21"/>
      <c r="AG157" s="21"/>
      <c r="AH157" s="327" t="s">
        <v>6</v>
      </c>
      <c r="AI157" s="309" t="s">
        <v>7</v>
      </c>
      <c r="AJ157" s="309" t="s">
        <v>8</v>
      </c>
      <c r="AK157" s="309"/>
      <c r="AL157" s="309"/>
      <c r="AM157" s="309" t="s">
        <v>9</v>
      </c>
      <c r="AN157" s="313" t="s">
        <v>10</v>
      </c>
      <c r="AO157" s="21"/>
    </row>
    <row r="158" spans="1:41" ht="42" customHeight="1" x14ac:dyDescent="0.3">
      <c r="A158" s="328"/>
      <c r="B158" s="328"/>
      <c r="C158" s="329"/>
      <c r="D158" s="203" t="s">
        <v>11</v>
      </c>
      <c r="E158" s="203" t="s">
        <v>12</v>
      </c>
      <c r="F158" s="203" t="s">
        <v>13</v>
      </c>
      <c r="G158" s="328"/>
      <c r="H158" s="329"/>
      <c r="K158" s="210"/>
      <c r="L158" s="312"/>
      <c r="M158" s="312"/>
      <c r="N158" s="209" t="s">
        <v>11</v>
      </c>
      <c r="O158" s="209" t="s">
        <v>12</v>
      </c>
      <c r="P158" s="209" t="s">
        <v>13</v>
      </c>
      <c r="Q158" s="312"/>
      <c r="R158" s="321"/>
      <c r="S158" s="22"/>
      <c r="T158" s="22"/>
      <c r="U158" s="22"/>
      <c r="V158" s="22"/>
      <c r="W158" s="322"/>
      <c r="X158" s="323"/>
      <c r="Y158" s="324"/>
      <c r="Z158" s="195" t="s">
        <v>11</v>
      </c>
      <c r="AA158" s="195" t="s">
        <v>12</v>
      </c>
      <c r="AB158" s="195" t="s">
        <v>13</v>
      </c>
      <c r="AC158" s="325"/>
      <c r="AD158" s="326"/>
      <c r="AE158" s="21"/>
      <c r="AF158" s="21"/>
      <c r="AG158" s="21"/>
      <c r="AH158" s="324"/>
      <c r="AI158" s="310"/>
      <c r="AJ158" s="194" t="s">
        <v>11</v>
      </c>
      <c r="AK158" s="194" t="s">
        <v>12</v>
      </c>
      <c r="AL158" s="194" t="s">
        <v>13</v>
      </c>
      <c r="AM158" s="310"/>
      <c r="AN158" s="314"/>
      <c r="AO158" s="21"/>
    </row>
    <row r="159" spans="1:41" ht="59.25" customHeight="1" x14ac:dyDescent="0.3">
      <c r="A159" s="287" t="s">
        <v>287</v>
      </c>
      <c r="B159" s="214"/>
      <c r="C159" s="213"/>
      <c r="D159" s="215"/>
      <c r="E159" s="215"/>
      <c r="F159" s="215"/>
      <c r="G159" s="215"/>
      <c r="H159" s="213"/>
      <c r="L159" s="136"/>
      <c r="M159" s="209"/>
      <c r="N159" s="209"/>
      <c r="O159" s="209"/>
      <c r="P159" s="209"/>
      <c r="Q159" s="209"/>
      <c r="R159" s="152"/>
      <c r="W159" s="28" t="s">
        <v>14</v>
      </c>
      <c r="X159" s="25"/>
      <c r="Y159" s="197"/>
      <c r="Z159" s="195"/>
      <c r="AA159" s="195"/>
      <c r="AB159" s="195"/>
      <c r="AC159" s="195"/>
      <c r="AD159" s="196"/>
      <c r="AH159" s="26"/>
      <c r="AI159" s="194"/>
      <c r="AJ159" s="194"/>
      <c r="AK159" s="194"/>
      <c r="AL159" s="194"/>
      <c r="AM159" s="194"/>
      <c r="AN159" s="193"/>
    </row>
    <row r="160" spans="1:41" ht="72.75" customHeight="1" x14ac:dyDescent="0.3">
      <c r="A160" s="301" t="s">
        <v>15</v>
      </c>
      <c r="B160" s="136" t="s">
        <v>204</v>
      </c>
      <c r="C160" s="152">
        <v>180</v>
      </c>
      <c r="D160" s="110">
        <f t="shared" ref="D160" si="124">(N160)/M160*C160</f>
        <v>5.6519999999999992</v>
      </c>
      <c r="E160" s="110">
        <f t="shared" ref="E160" si="125">(O160)/N160*D160</f>
        <v>10.638</v>
      </c>
      <c r="F160" s="110">
        <f t="shared" ref="F160" si="126">(P160)/O160*E160</f>
        <v>33.299999999999997</v>
      </c>
      <c r="G160" s="110">
        <f>Q160/M160*C160</f>
        <v>251.46</v>
      </c>
      <c r="H160" s="152">
        <v>259</v>
      </c>
      <c r="L160" s="136" t="s">
        <v>51</v>
      </c>
      <c r="M160" s="209">
        <v>1000</v>
      </c>
      <c r="N160" s="209">
        <v>31.4</v>
      </c>
      <c r="O160" s="209">
        <v>59.1</v>
      </c>
      <c r="P160" s="209">
        <v>185</v>
      </c>
      <c r="Q160" s="209">
        <v>1397</v>
      </c>
      <c r="R160" s="152">
        <v>259</v>
      </c>
      <c r="W160" s="302" t="s">
        <v>15</v>
      </c>
      <c r="X160" s="25" t="s">
        <v>51</v>
      </c>
      <c r="Y160" s="197">
        <v>150</v>
      </c>
      <c r="Z160" s="195">
        <f>AJ160/AI160*Y160</f>
        <v>4.71</v>
      </c>
      <c r="AA160" s="195">
        <f>AK160/AI160*Y160</f>
        <v>8.8650000000000002</v>
      </c>
      <c r="AB160" s="195">
        <f>AL160/AI160*Y160</f>
        <v>27.75</v>
      </c>
      <c r="AC160" s="195">
        <f>AM160/AI160*Y160</f>
        <v>209.55</v>
      </c>
      <c r="AD160" s="196">
        <v>259</v>
      </c>
      <c r="AH160" s="26" t="s">
        <v>51</v>
      </c>
      <c r="AI160" s="194">
        <v>1000</v>
      </c>
      <c r="AJ160" s="194">
        <v>31.4</v>
      </c>
      <c r="AK160" s="194">
        <v>59.1</v>
      </c>
      <c r="AL160" s="194">
        <v>185</v>
      </c>
      <c r="AM160" s="194">
        <v>1397</v>
      </c>
      <c r="AN160" s="193">
        <v>259</v>
      </c>
    </row>
    <row r="161" spans="1:41" ht="42" customHeight="1" x14ac:dyDescent="0.3">
      <c r="A161" s="301"/>
      <c r="B161" s="136" t="s">
        <v>52</v>
      </c>
      <c r="C161" s="152">
        <v>180</v>
      </c>
      <c r="D161" s="110">
        <f t="shared" ref="D161:D162" si="127">(N161)/M161*C161</f>
        <v>2.88</v>
      </c>
      <c r="E161" s="110">
        <f t="shared" ref="E161:E162" si="128">(O161)/N161*D161</f>
        <v>2.4299999999999997</v>
      </c>
      <c r="F161" s="110">
        <f>P161/M161*C161</f>
        <v>14.31</v>
      </c>
      <c r="G161" s="110">
        <f>Q161/M161*C161</f>
        <v>71.100000000000009</v>
      </c>
      <c r="H161" s="152">
        <v>513</v>
      </c>
      <c r="L161" s="136" t="s">
        <v>53</v>
      </c>
      <c r="M161" s="209">
        <v>200</v>
      </c>
      <c r="N161" s="209">
        <v>3.2</v>
      </c>
      <c r="O161" s="209">
        <v>2.7</v>
      </c>
      <c r="P161" s="209">
        <v>15.9</v>
      </c>
      <c r="Q161" s="209">
        <v>79</v>
      </c>
      <c r="R161" s="152">
        <v>513</v>
      </c>
      <c r="W161" s="302"/>
      <c r="X161" s="25" t="s">
        <v>53</v>
      </c>
      <c r="Y161" s="197">
        <v>180</v>
      </c>
      <c r="Z161" s="195">
        <f>AJ161/AI161*Y161</f>
        <v>2.88</v>
      </c>
      <c r="AA161" s="195">
        <f>AK161/AI161*Y161</f>
        <v>2.4300000000000002</v>
      </c>
      <c r="AB161" s="195">
        <f>AL161/AI161*Y161</f>
        <v>14.31</v>
      </c>
      <c r="AC161" s="195">
        <f>AM161/AI161*Y161</f>
        <v>71.100000000000009</v>
      </c>
      <c r="AD161" s="196">
        <v>513</v>
      </c>
      <c r="AH161" s="26" t="s">
        <v>53</v>
      </c>
      <c r="AI161" s="194">
        <v>200</v>
      </c>
      <c r="AJ161" s="194">
        <v>3.2</v>
      </c>
      <c r="AK161" s="194">
        <v>2.7</v>
      </c>
      <c r="AL161" s="194">
        <v>15.9</v>
      </c>
      <c r="AM161" s="194">
        <v>79</v>
      </c>
      <c r="AN161" s="193">
        <v>513</v>
      </c>
    </row>
    <row r="162" spans="1:41" ht="42" customHeight="1" x14ac:dyDescent="0.3">
      <c r="A162" s="301"/>
      <c r="B162" s="136" t="s">
        <v>197</v>
      </c>
      <c r="C162" s="152">
        <v>50</v>
      </c>
      <c r="D162" s="110">
        <f t="shared" si="127"/>
        <v>2</v>
      </c>
      <c r="E162" s="110">
        <f t="shared" si="128"/>
        <v>20.833333333333336</v>
      </c>
      <c r="F162" s="110">
        <f>P162/M162*C162</f>
        <v>12.5</v>
      </c>
      <c r="G162" s="110">
        <f>Q162/M162*C162</f>
        <v>245.00000000000003</v>
      </c>
      <c r="H162" s="152">
        <v>100</v>
      </c>
      <c r="L162" s="136" t="s">
        <v>108</v>
      </c>
      <c r="M162" s="209">
        <v>30</v>
      </c>
      <c r="N162" s="209">
        <v>1.2</v>
      </c>
      <c r="O162" s="209">
        <v>12.5</v>
      </c>
      <c r="P162" s="209">
        <v>7.5</v>
      </c>
      <c r="Q162" s="209">
        <v>147</v>
      </c>
      <c r="R162" s="152">
        <v>100</v>
      </c>
      <c r="W162" s="302"/>
      <c r="X162" s="25" t="s">
        <v>90</v>
      </c>
      <c r="Y162" s="197">
        <v>35</v>
      </c>
      <c r="Z162" s="195">
        <f>AJ162/AI162*Y162</f>
        <v>3.6</v>
      </c>
      <c r="AA162" s="195">
        <f>AK162/AI162*Y162</f>
        <v>5.7</v>
      </c>
      <c r="AB162" s="195">
        <f>AL162/AI162*Y162</f>
        <v>7.4</v>
      </c>
      <c r="AC162" s="195">
        <f>AM162/AI162*Y162</f>
        <v>95</v>
      </c>
      <c r="AD162" s="196">
        <v>88</v>
      </c>
      <c r="AH162" s="26" t="s">
        <v>90</v>
      </c>
      <c r="AI162" s="194">
        <v>35</v>
      </c>
      <c r="AJ162" s="194">
        <v>3.6</v>
      </c>
      <c r="AK162" s="194">
        <v>5.7</v>
      </c>
      <c r="AL162" s="194">
        <v>7.4</v>
      </c>
      <c r="AM162" s="194">
        <v>95</v>
      </c>
      <c r="AN162" s="193">
        <v>88</v>
      </c>
    </row>
    <row r="163" spans="1:41" s="108" customFormat="1" ht="53.25" customHeight="1" x14ac:dyDescent="0.3">
      <c r="A163" s="301"/>
      <c r="B163" s="156" t="s">
        <v>20</v>
      </c>
      <c r="C163" s="204">
        <v>100</v>
      </c>
      <c r="D163" s="137">
        <f>(N163)/M163*C163</f>
        <v>0.4</v>
      </c>
      <c r="E163" s="137">
        <f>(O163)/N163*D163</f>
        <v>0.4</v>
      </c>
      <c r="F163" s="137">
        <f>(P163)/O163*E163</f>
        <v>9.8000000000000007</v>
      </c>
      <c r="G163" s="137">
        <f>Q163/M163*C163</f>
        <v>47</v>
      </c>
      <c r="H163" s="204">
        <v>118</v>
      </c>
      <c r="I163" s="246"/>
      <c r="J163" s="246"/>
      <c r="K163" s="247"/>
      <c r="L163" s="248" t="s">
        <v>20</v>
      </c>
      <c r="M163" s="249">
        <v>100</v>
      </c>
      <c r="N163" s="249">
        <v>0.4</v>
      </c>
      <c r="O163" s="249">
        <v>0.4</v>
      </c>
      <c r="P163" s="249">
        <v>9.8000000000000007</v>
      </c>
      <c r="Q163" s="249">
        <v>47</v>
      </c>
      <c r="R163" s="250">
        <v>118</v>
      </c>
      <c r="S163" s="19"/>
      <c r="T163" s="19"/>
      <c r="U163" s="19"/>
      <c r="V163" s="19"/>
      <c r="W163" s="315"/>
      <c r="X163" s="38" t="s">
        <v>20</v>
      </c>
      <c r="Y163" s="39">
        <v>110</v>
      </c>
      <c r="Z163" s="106">
        <f>AJ163/AI163*Y163</f>
        <v>0.44</v>
      </c>
      <c r="AA163" s="106">
        <f>AK163/AI163*Y163</f>
        <v>0.44</v>
      </c>
      <c r="AB163" s="106">
        <f>AL163/AI163*Y163</f>
        <v>10.780000000000001</v>
      </c>
      <c r="AC163" s="106">
        <f>AM163/AI163*Y163</f>
        <v>51.699999999999996</v>
      </c>
      <c r="AD163" s="40">
        <v>118</v>
      </c>
      <c r="AE163" s="107"/>
      <c r="AF163" s="107"/>
      <c r="AG163" s="107"/>
      <c r="AH163" s="41" t="s">
        <v>20</v>
      </c>
      <c r="AI163" s="42">
        <v>100</v>
      </c>
      <c r="AJ163" s="42">
        <v>0.4</v>
      </c>
      <c r="AK163" s="42">
        <v>0.4</v>
      </c>
      <c r="AL163" s="42">
        <v>9.8000000000000007</v>
      </c>
      <c r="AM163" s="42">
        <v>47</v>
      </c>
      <c r="AN163" s="43">
        <v>118</v>
      </c>
      <c r="AO163" s="107"/>
    </row>
    <row r="164" spans="1:41" ht="42" customHeight="1" x14ac:dyDescent="0.3">
      <c r="A164" s="299" t="s">
        <v>21</v>
      </c>
      <c r="B164" s="316"/>
      <c r="C164" s="152">
        <f>C160+C161+C162</f>
        <v>410</v>
      </c>
      <c r="D164" s="152">
        <f t="shared" ref="D164:G164" si="129">D160+D161+D162</f>
        <v>10.532</v>
      </c>
      <c r="E164" s="152">
        <f t="shared" si="129"/>
        <v>33.901333333333334</v>
      </c>
      <c r="F164" s="152">
        <f t="shared" si="129"/>
        <v>60.11</v>
      </c>
      <c r="G164" s="152">
        <f t="shared" si="129"/>
        <v>567.56000000000006</v>
      </c>
      <c r="H164" s="152"/>
      <c r="L164" s="136"/>
      <c r="M164" s="209"/>
      <c r="N164" s="209"/>
      <c r="O164" s="209"/>
      <c r="P164" s="209"/>
      <c r="Q164" s="209"/>
      <c r="R164" s="209"/>
      <c r="W164" s="28" t="s">
        <v>21</v>
      </c>
      <c r="X164" s="25"/>
      <c r="Y164" s="197">
        <f>SUM(Y160:Y163)</f>
        <v>475</v>
      </c>
      <c r="Z164" s="195">
        <f>SUM(Z160:Z163)</f>
        <v>11.629999999999999</v>
      </c>
      <c r="AA164" s="195">
        <f>SUM(AA160:AA163)</f>
        <v>17.435000000000002</v>
      </c>
      <c r="AB164" s="195">
        <f>SUM(AB160:AB163)</f>
        <v>60.24</v>
      </c>
      <c r="AC164" s="195">
        <f>SUM(AC160:AC163)</f>
        <v>427.35</v>
      </c>
      <c r="AD164" s="197"/>
      <c r="AH164" s="26"/>
      <c r="AI164" s="194"/>
      <c r="AJ164" s="194"/>
      <c r="AK164" s="194"/>
      <c r="AL164" s="194"/>
      <c r="AM164" s="194"/>
      <c r="AN164" s="194"/>
    </row>
    <row r="165" spans="1:41" ht="42" customHeight="1" x14ac:dyDescent="0.3">
      <c r="A165" s="339" t="s">
        <v>297</v>
      </c>
      <c r="B165" s="340"/>
      <c r="C165" s="294">
        <f>C163</f>
        <v>100</v>
      </c>
      <c r="D165" s="294">
        <f t="shared" ref="D165:G165" si="130">D163</f>
        <v>0.4</v>
      </c>
      <c r="E165" s="294">
        <f t="shared" si="130"/>
        <v>0.4</v>
      </c>
      <c r="F165" s="294">
        <f t="shared" si="130"/>
        <v>9.8000000000000007</v>
      </c>
      <c r="G165" s="294">
        <f t="shared" si="130"/>
        <v>47</v>
      </c>
      <c r="H165" s="294"/>
      <c r="L165" s="136"/>
      <c r="M165" s="295"/>
      <c r="N165" s="295"/>
      <c r="O165" s="295"/>
      <c r="P165" s="295"/>
      <c r="Q165" s="295"/>
      <c r="R165" s="295"/>
      <c r="W165" s="28" t="s">
        <v>21</v>
      </c>
      <c r="X165" s="25"/>
      <c r="Y165" s="296">
        <f t="shared" ref="Y165" si="131">SUM(Y161:Y164)</f>
        <v>800</v>
      </c>
      <c r="Z165" s="298">
        <f t="shared" ref="Z165" si="132">SUM(Z161:Z164)</f>
        <v>18.55</v>
      </c>
      <c r="AA165" s="298">
        <f t="shared" ref="AA165" si="133">SUM(AA161:AA164)</f>
        <v>26.005000000000003</v>
      </c>
      <c r="AB165" s="298">
        <f t="shared" ref="AB165" si="134">SUM(AB161:AB164)</f>
        <v>92.73</v>
      </c>
      <c r="AC165" s="298">
        <f t="shared" ref="AC165" si="135">SUM(AC161:AC164)</f>
        <v>645.15000000000009</v>
      </c>
      <c r="AD165" s="296"/>
      <c r="AH165" s="26"/>
      <c r="AI165" s="297"/>
      <c r="AJ165" s="297"/>
      <c r="AK165" s="297"/>
      <c r="AL165" s="297"/>
      <c r="AM165" s="297"/>
      <c r="AN165" s="297"/>
    </row>
    <row r="166" spans="1:41" ht="42" customHeight="1" x14ac:dyDescent="0.3">
      <c r="A166" s="303" t="s">
        <v>22</v>
      </c>
      <c r="B166" s="216"/>
      <c r="C166" s="203"/>
      <c r="D166" s="137"/>
      <c r="E166" s="137"/>
      <c r="F166" s="137"/>
      <c r="G166" s="137"/>
      <c r="H166" s="204"/>
      <c r="K166" s="210"/>
      <c r="L166" s="248"/>
      <c r="M166" s="249"/>
      <c r="N166" s="249"/>
      <c r="O166" s="249"/>
      <c r="P166" s="249"/>
      <c r="Q166" s="249"/>
      <c r="R166" s="250"/>
      <c r="W166" s="305" t="s">
        <v>22</v>
      </c>
      <c r="X166" s="25"/>
      <c r="Y166" s="197"/>
      <c r="Z166" s="195"/>
      <c r="AA166" s="195"/>
      <c r="AB166" s="195"/>
      <c r="AC166" s="195"/>
      <c r="AD166" s="196"/>
      <c r="AH166" s="26"/>
      <c r="AI166" s="194"/>
      <c r="AJ166" s="194"/>
      <c r="AK166" s="194"/>
      <c r="AL166" s="194"/>
      <c r="AM166" s="194"/>
      <c r="AN166" s="193"/>
    </row>
    <row r="167" spans="1:41" ht="42" customHeight="1" x14ac:dyDescent="0.3">
      <c r="A167" s="304"/>
      <c r="B167" s="136" t="s">
        <v>272</v>
      </c>
      <c r="C167" s="152">
        <v>180</v>
      </c>
      <c r="D167" s="110">
        <f t="shared" ref="D167:F167" si="136">(N167)/M167*C167</f>
        <v>1.53</v>
      </c>
      <c r="E167" s="110">
        <f t="shared" si="136"/>
        <v>3.6719999999999997</v>
      </c>
      <c r="F167" s="110">
        <f t="shared" si="136"/>
        <v>10.476000000000001</v>
      </c>
      <c r="G167" s="110">
        <f>Q167/M167*C167</f>
        <v>81</v>
      </c>
      <c r="H167" s="152">
        <v>149</v>
      </c>
      <c r="L167" s="136" t="s">
        <v>273</v>
      </c>
      <c r="M167" s="209">
        <v>1000</v>
      </c>
      <c r="N167" s="209">
        <v>8.5</v>
      </c>
      <c r="O167" s="209">
        <v>20.399999999999999</v>
      </c>
      <c r="P167" s="209">
        <v>58.2</v>
      </c>
      <c r="Q167" s="209">
        <v>450</v>
      </c>
      <c r="R167" s="152">
        <v>160</v>
      </c>
      <c r="W167" s="306"/>
      <c r="X167" s="25" t="s">
        <v>91</v>
      </c>
      <c r="Y167" s="197">
        <v>190</v>
      </c>
      <c r="Z167" s="195">
        <f>AJ167/AI167*Y167</f>
        <v>1.5579999999999998</v>
      </c>
      <c r="AA167" s="195">
        <f>AK167/AI167*Y167</f>
        <v>3.99</v>
      </c>
      <c r="AB167" s="195">
        <f>AL167/AI167*Y167</f>
        <v>12.35</v>
      </c>
      <c r="AC167" s="195">
        <f>AM167/AI167*Y167</f>
        <v>92.149999999999991</v>
      </c>
      <c r="AD167" s="196">
        <v>139</v>
      </c>
      <c r="AH167" s="26" t="s">
        <v>92</v>
      </c>
      <c r="AI167" s="194">
        <v>1000</v>
      </c>
      <c r="AJ167" s="194">
        <v>8.1999999999999993</v>
      </c>
      <c r="AK167" s="194">
        <v>21</v>
      </c>
      <c r="AL167" s="194">
        <v>65</v>
      </c>
      <c r="AM167" s="194">
        <v>485</v>
      </c>
      <c r="AN167" s="193">
        <v>139</v>
      </c>
    </row>
    <row r="168" spans="1:41" ht="42" customHeight="1" x14ac:dyDescent="0.3">
      <c r="A168" s="304"/>
      <c r="B168" s="136" t="s">
        <v>198</v>
      </c>
      <c r="C168" s="152">
        <v>10</v>
      </c>
      <c r="D168" s="110">
        <f t="shared" ref="D168:F169" si="137">(N168)/M168*C168</f>
        <v>0.26</v>
      </c>
      <c r="E168" s="110">
        <f t="shared" si="137"/>
        <v>1.5</v>
      </c>
      <c r="F168" s="110">
        <f t="shared" si="137"/>
        <v>0.36</v>
      </c>
      <c r="G168" s="110">
        <f>Q168/M168*C168</f>
        <v>16.200000000000003</v>
      </c>
      <c r="H168" s="152">
        <v>488</v>
      </c>
      <c r="L168" s="245" t="s">
        <v>199</v>
      </c>
      <c r="M168" s="209">
        <v>1000</v>
      </c>
      <c r="N168" s="209">
        <v>26</v>
      </c>
      <c r="O168" s="209">
        <v>150</v>
      </c>
      <c r="P168" s="209">
        <v>36</v>
      </c>
      <c r="Q168" s="209">
        <v>1620</v>
      </c>
      <c r="R168" s="152"/>
      <c r="W168" s="306"/>
      <c r="X168" s="25" t="s">
        <v>25</v>
      </c>
      <c r="Y168" s="197">
        <v>10</v>
      </c>
      <c r="Z168" s="195"/>
      <c r="AA168" s="195"/>
      <c r="AB168" s="195"/>
      <c r="AC168" s="195"/>
      <c r="AD168" s="196"/>
      <c r="AH168" s="36" t="s">
        <v>25</v>
      </c>
      <c r="AI168" s="194"/>
      <c r="AJ168" s="194"/>
      <c r="AK168" s="194"/>
      <c r="AL168" s="194"/>
      <c r="AM168" s="194"/>
      <c r="AN168" s="193"/>
    </row>
    <row r="169" spans="1:41" ht="42" customHeight="1" x14ac:dyDescent="0.3">
      <c r="A169" s="304"/>
      <c r="B169" s="136" t="s">
        <v>227</v>
      </c>
      <c r="C169" s="152">
        <v>200</v>
      </c>
      <c r="D169" s="110">
        <f t="shared" si="137"/>
        <v>23.3</v>
      </c>
      <c r="E169" s="110">
        <f t="shared" si="137"/>
        <v>23.5</v>
      </c>
      <c r="F169" s="110">
        <f t="shared" si="137"/>
        <v>18.899999999999999</v>
      </c>
      <c r="G169" s="110">
        <f>Q169/M169*C169</f>
        <v>380</v>
      </c>
      <c r="H169" s="152">
        <v>382</v>
      </c>
      <c r="L169" s="136" t="s">
        <v>226</v>
      </c>
      <c r="M169" s="209">
        <v>200</v>
      </c>
      <c r="N169" s="209">
        <v>23.3</v>
      </c>
      <c r="O169" s="209">
        <v>23.5</v>
      </c>
      <c r="P169" s="209">
        <v>18.899999999999999</v>
      </c>
      <c r="Q169" s="209">
        <v>380</v>
      </c>
      <c r="R169" s="152">
        <v>382</v>
      </c>
      <c r="W169" s="306"/>
      <c r="X169" s="25" t="s">
        <v>93</v>
      </c>
      <c r="Y169" s="197">
        <v>70</v>
      </c>
      <c r="Z169" s="195">
        <f t="shared" ref="Z169:Z170" si="138">AJ169/AI169*Y169</f>
        <v>9.73</v>
      </c>
      <c r="AA169" s="195">
        <f t="shared" ref="AA169:AA170" si="139">AK169/AI169*Y169</f>
        <v>1.4700000000000002</v>
      </c>
      <c r="AB169" s="195">
        <f t="shared" ref="AB169:AB170" si="140">AL169/AI169*Y169</f>
        <v>6.72</v>
      </c>
      <c r="AC169" s="195">
        <f t="shared" ref="AC169:AC170" si="141">AM169/AI169*Y169</f>
        <v>79.099999999999994</v>
      </c>
      <c r="AD169" s="196">
        <v>351</v>
      </c>
      <c r="AH169" s="26" t="s">
        <v>94</v>
      </c>
      <c r="AI169" s="194">
        <v>100</v>
      </c>
      <c r="AJ169" s="194">
        <v>13.9</v>
      </c>
      <c r="AK169" s="194">
        <v>2.1</v>
      </c>
      <c r="AL169" s="194">
        <v>9.6</v>
      </c>
      <c r="AM169" s="194">
        <v>113</v>
      </c>
      <c r="AN169" s="193">
        <v>351</v>
      </c>
    </row>
    <row r="170" spans="1:41" ht="42" customHeight="1" x14ac:dyDescent="0.3">
      <c r="A170" s="304"/>
      <c r="B170" s="136" t="s">
        <v>189</v>
      </c>
      <c r="C170" s="152">
        <v>15</v>
      </c>
      <c r="D170" s="110">
        <f t="shared" ref="D170:D171" si="142">(N170)/M170*C170</f>
        <v>0.46200000000000002</v>
      </c>
      <c r="E170" s="110">
        <f t="shared" ref="E170:E171" si="143">(O170)/N170*D170</f>
        <v>3.1875</v>
      </c>
      <c r="F170" s="110">
        <f>P170/M170*C170</f>
        <v>1.0125000000000002</v>
      </c>
      <c r="G170" s="110">
        <f>Q170/M170*C170</f>
        <v>34.590000000000003</v>
      </c>
      <c r="H170" s="152">
        <v>452</v>
      </c>
      <c r="L170" s="245" t="s">
        <v>252</v>
      </c>
      <c r="M170" s="209">
        <v>1000</v>
      </c>
      <c r="N170" s="209">
        <v>30.8</v>
      </c>
      <c r="O170" s="209">
        <v>212.5</v>
      </c>
      <c r="P170" s="209">
        <v>67.5</v>
      </c>
      <c r="Q170" s="209">
        <v>2306</v>
      </c>
      <c r="R170" s="152">
        <v>452</v>
      </c>
      <c r="W170" s="318"/>
      <c r="X170" s="25" t="s">
        <v>95</v>
      </c>
      <c r="Y170" s="197">
        <v>120</v>
      </c>
      <c r="Z170" s="195">
        <f t="shared" si="138"/>
        <v>2.964</v>
      </c>
      <c r="AA170" s="195">
        <f t="shared" si="139"/>
        <v>4.8840000000000003</v>
      </c>
      <c r="AB170" s="195">
        <f t="shared" si="140"/>
        <v>29.843999999999998</v>
      </c>
      <c r="AC170" s="195">
        <f t="shared" si="141"/>
        <v>175.2</v>
      </c>
      <c r="AD170" s="196">
        <v>246</v>
      </c>
      <c r="AH170" s="26" t="s">
        <v>96</v>
      </c>
      <c r="AI170" s="194">
        <v>1000</v>
      </c>
      <c r="AJ170" s="194">
        <v>24.7</v>
      </c>
      <c r="AK170" s="194">
        <v>40.700000000000003</v>
      </c>
      <c r="AL170" s="194">
        <v>248.7</v>
      </c>
      <c r="AM170" s="194">
        <v>1460</v>
      </c>
      <c r="AN170" s="193">
        <v>246</v>
      </c>
    </row>
    <row r="171" spans="1:41" ht="42" customHeight="1" x14ac:dyDescent="0.3">
      <c r="A171" s="304"/>
      <c r="B171" s="136" t="s">
        <v>99</v>
      </c>
      <c r="C171" s="152">
        <v>180</v>
      </c>
      <c r="D171" s="110">
        <f t="shared" si="142"/>
        <v>0.45</v>
      </c>
      <c r="E171" s="110">
        <f t="shared" si="143"/>
        <v>0</v>
      </c>
      <c r="F171" s="110">
        <f t="shared" ref="F171" si="144">P171/M171*C171</f>
        <v>24.3</v>
      </c>
      <c r="G171" s="110">
        <f t="shared" ref="G171" si="145">Q171/M171*C171</f>
        <v>99.000000000000014</v>
      </c>
      <c r="H171" s="152">
        <v>531</v>
      </c>
      <c r="L171" s="136" t="s">
        <v>99</v>
      </c>
      <c r="M171" s="209">
        <v>200</v>
      </c>
      <c r="N171" s="209">
        <v>0.5</v>
      </c>
      <c r="O171" s="209">
        <v>0</v>
      </c>
      <c r="P171" s="209">
        <v>27</v>
      </c>
      <c r="Q171" s="209">
        <v>110</v>
      </c>
      <c r="R171" s="152">
        <v>527</v>
      </c>
      <c r="W171" s="318"/>
      <c r="X171" s="25" t="s">
        <v>62</v>
      </c>
      <c r="Y171" s="197">
        <v>15</v>
      </c>
      <c r="Z171" s="195">
        <f>AJ171/AI171*Y171</f>
        <v>0.46200000000000002</v>
      </c>
      <c r="AA171" s="195">
        <f>AK171/AI171*Y171</f>
        <v>3.1875</v>
      </c>
      <c r="AB171" s="195">
        <f>AL171/AI171*Y171</f>
        <v>1.0125000000000002</v>
      </c>
      <c r="AC171" s="195">
        <f>AM171/AI171*Y171</f>
        <v>34.590000000000003</v>
      </c>
      <c r="AD171" s="196">
        <v>452</v>
      </c>
      <c r="AH171" s="36" t="s">
        <v>63</v>
      </c>
      <c r="AI171" s="194">
        <v>1000</v>
      </c>
      <c r="AJ171" s="194">
        <v>30.8</v>
      </c>
      <c r="AK171" s="194">
        <v>212.5</v>
      </c>
      <c r="AL171" s="194">
        <v>67.5</v>
      </c>
      <c r="AM171" s="194">
        <v>2306</v>
      </c>
      <c r="AN171" s="193">
        <v>452</v>
      </c>
    </row>
    <row r="172" spans="1:41" ht="42" customHeight="1" x14ac:dyDescent="0.3">
      <c r="A172" s="304"/>
      <c r="B172" s="284" t="s">
        <v>280</v>
      </c>
      <c r="C172" s="152">
        <v>50</v>
      </c>
      <c r="D172" s="110">
        <f t="shared" ref="D172" si="146">(N172)/M172*C172</f>
        <v>0.35</v>
      </c>
      <c r="E172" s="110">
        <f t="shared" ref="E172" si="147">(O172)/N172*D172</f>
        <v>5.05</v>
      </c>
      <c r="F172" s="110">
        <f t="shared" ref="F172" si="148">P172/M172*C172</f>
        <v>1</v>
      </c>
      <c r="G172" s="110">
        <f t="shared" ref="G172" si="149">Q172/M172*C172</f>
        <v>51</v>
      </c>
      <c r="H172" s="152">
        <v>36</v>
      </c>
      <c r="L172" s="284" t="s">
        <v>280</v>
      </c>
      <c r="M172" s="209">
        <v>100</v>
      </c>
      <c r="N172" s="209">
        <v>0.7</v>
      </c>
      <c r="O172" s="209">
        <v>10.1</v>
      </c>
      <c r="P172" s="209">
        <v>2</v>
      </c>
      <c r="Q172" s="209">
        <v>102</v>
      </c>
      <c r="R172" s="152">
        <v>36</v>
      </c>
      <c r="W172" s="318"/>
      <c r="X172" s="25" t="s">
        <v>99</v>
      </c>
      <c r="Y172" s="197">
        <v>150</v>
      </c>
      <c r="Z172" s="195">
        <f t="shared" ref="Z172:Z174" si="150">AJ172/AI172*Y172</f>
        <v>0.375</v>
      </c>
      <c r="AA172" s="195">
        <f t="shared" ref="AA172:AA174" si="151">AK172/AI172*Y172</f>
        <v>0</v>
      </c>
      <c r="AB172" s="195">
        <f t="shared" ref="AB172:AB174" si="152">AL172/AI172*Y172</f>
        <v>20.25</v>
      </c>
      <c r="AC172" s="195">
        <f t="shared" ref="AC172:AC174" si="153">AM172/AI172*Y172</f>
        <v>82.5</v>
      </c>
      <c r="AD172" s="196">
        <v>527</v>
      </c>
      <c r="AH172" s="26" t="s">
        <v>99</v>
      </c>
      <c r="AI172" s="194">
        <v>200</v>
      </c>
      <c r="AJ172" s="194">
        <v>0.5</v>
      </c>
      <c r="AK172" s="194">
        <v>0</v>
      </c>
      <c r="AL172" s="194">
        <v>27</v>
      </c>
      <c r="AM172" s="194">
        <v>110</v>
      </c>
      <c r="AN172" s="193">
        <v>527</v>
      </c>
    </row>
    <row r="173" spans="1:41" ht="42" customHeight="1" x14ac:dyDescent="0.3">
      <c r="A173" s="304"/>
      <c r="B173" s="156" t="s">
        <v>181</v>
      </c>
      <c r="C173" s="204">
        <v>25</v>
      </c>
      <c r="D173" s="137">
        <f t="shared" ref="D173:D174" si="154">(N173)/M173*C173</f>
        <v>1.9</v>
      </c>
      <c r="E173" s="137">
        <f t="shared" ref="E173:E174" si="155">(O173)/N173*D173</f>
        <v>0.2</v>
      </c>
      <c r="F173" s="137">
        <f t="shared" ref="F173:F174" si="156">(P173)/O173*E173</f>
        <v>12.3</v>
      </c>
      <c r="G173" s="137">
        <f t="shared" ref="G173:G174" si="157">Q173/M173*C173</f>
        <v>58.75</v>
      </c>
      <c r="H173" s="204">
        <v>114</v>
      </c>
      <c r="L173" s="136" t="s">
        <v>33</v>
      </c>
      <c r="M173" s="209">
        <v>100</v>
      </c>
      <c r="N173" s="209">
        <v>7.6</v>
      </c>
      <c r="O173" s="209">
        <v>0.8</v>
      </c>
      <c r="P173" s="209">
        <v>49.2</v>
      </c>
      <c r="Q173" s="209">
        <v>235</v>
      </c>
      <c r="R173" s="152">
        <v>114</v>
      </c>
      <c r="W173" s="318"/>
      <c r="X173" s="25" t="s">
        <v>33</v>
      </c>
      <c r="Y173" s="197">
        <v>60</v>
      </c>
      <c r="Z173" s="195">
        <f t="shared" si="150"/>
        <v>4.5599999999999996</v>
      </c>
      <c r="AA173" s="195">
        <f t="shared" si="151"/>
        <v>0.48</v>
      </c>
      <c r="AB173" s="195">
        <f t="shared" si="152"/>
        <v>29.520000000000003</v>
      </c>
      <c r="AC173" s="195">
        <f t="shared" si="153"/>
        <v>141</v>
      </c>
      <c r="AD173" s="196">
        <v>114</v>
      </c>
      <c r="AH173" s="26" t="s">
        <v>33</v>
      </c>
      <c r="AI173" s="194">
        <v>100</v>
      </c>
      <c r="AJ173" s="194">
        <v>7.6</v>
      </c>
      <c r="AK173" s="194">
        <v>0.8</v>
      </c>
      <c r="AL173" s="194">
        <v>49.2</v>
      </c>
      <c r="AM173" s="194">
        <v>235</v>
      </c>
      <c r="AN173" s="193">
        <v>114</v>
      </c>
    </row>
    <row r="174" spans="1:41" ht="42" customHeight="1" x14ac:dyDescent="0.3">
      <c r="A174" s="317"/>
      <c r="B174" s="156" t="s">
        <v>217</v>
      </c>
      <c r="C174" s="204">
        <v>25</v>
      </c>
      <c r="D174" s="137">
        <f t="shared" si="154"/>
        <v>1.6500000000000001</v>
      </c>
      <c r="E174" s="137">
        <f t="shared" si="155"/>
        <v>0.30000000000000004</v>
      </c>
      <c r="F174" s="137">
        <f t="shared" si="156"/>
        <v>8.3500000000000014</v>
      </c>
      <c r="G174" s="137">
        <f t="shared" si="157"/>
        <v>43.5</v>
      </c>
      <c r="H174" s="204">
        <v>115</v>
      </c>
      <c r="L174" s="136" t="s">
        <v>34</v>
      </c>
      <c r="M174" s="209">
        <v>100</v>
      </c>
      <c r="N174" s="209">
        <v>6.6</v>
      </c>
      <c r="O174" s="209">
        <v>1.2</v>
      </c>
      <c r="P174" s="209">
        <v>33.4</v>
      </c>
      <c r="Q174" s="209">
        <v>174</v>
      </c>
      <c r="R174" s="152">
        <v>115</v>
      </c>
      <c r="W174" s="319"/>
      <c r="X174" s="25" t="s">
        <v>34</v>
      </c>
      <c r="Y174" s="197">
        <v>50</v>
      </c>
      <c r="Z174" s="195">
        <f t="shared" si="150"/>
        <v>3.3000000000000003</v>
      </c>
      <c r="AA174" s="195">
        <f t="shared" si="151"/>
        <v>0.6</v>
      </c>
      <c r="AB174" s="195">
        <f t="shared" si="152"/>
        <v>16.7</v>
      </c>
      <c r="AC174" s="195">
        <f t="shared" si="153"/>
        <v>87</v>
      </c>
      <c r="AD174" s="196">
        <v>115</v>
      </c>
      <c r="AH174" s="26" t="s">
        <v>34</v>
      </c>
      <c r="AI174" s="194">
        <v>100</v>
      </c>
      <c r="AJ174" s="194">
        <v>6.6</v>
      </c>
      <c r="AK174" s="194">
        <v>1.2</v>
      </c>
      <c r="AL174" s="194">
        <v>33.4</v>
      </c>
      <c r="AM174" s="194">
        <v>174</v>
      </c>
      <c r="AN174" s="193">
        <v>115</v>
      </c>
    </row>
    <row r="175" spans="1:41" ht="42" customHeight="1" x14ac:dyDescent="0.3">
      <c r="A175" s="299" t="s">
        <v>35</v>
      </c>
      <c r="B175" s="300"/>
      <c r="C175" s="152">
        <f>SUM(C166:C174)</f>
        <v>685</v>
      </c>
      <c r="D175" s="152">
        <f t="shared" ref="D175:G175" si="158">SUM(D166:D174)</f>
        <v>29.901999999999997</v>
      </c>
      <c r="E175" s="152">
        <f t="shared" si="158"/>
        <v>37.409500000000001</v>
      </c>
      <c r="F175" s="152">
        <f t="shared" si="158"/>
        <v>76.698499999999996</v>
      </c>
      <c r="G175" s="152">
        <f t="shared" si="158"/>
        <v>764.04</v>
      </c>
      <c r="H175" s="152"/>
      <c r="L175" s="136"/>
      <c r="M175" s="209"/>
      <c r="N175" s="209"/>
      <c r="O175" s="209"/>
      <c r="P175" s="209"/>
      <c r="Q175" s="209"/>
      <c r="R175" s="209"/>
      <c r="W175" s="28" t="s">
        <v>35</v>
      </c>
      <c r="X175" s="25"/>
      <c r="Y175" s="197">
        <f>SUM(Y166:Y174)</f>
        <v>665</v>
      </c>
      <c r="Z175" s="195">
        <f>SUM(Z166:Z174)</f>
        <v>22.949000000000002</v>
      </c>
      <c r="AA175" s="195">
        <f>SUM(AA166:AA174)</f>
        <v>14.611500000000001</v>
      </c>
      <c r="AB175" s="195">
        <f>SUM(AB166:AB174)</f>
        <v>116.39650000000002</v>
      </c>
      <c r="AC175" s="195">
        <f>SUM(AC166:AC174)</f>
        <v>691.54</v>
      </c>
      <c r="AD175" s="197"/>
      <c r="AH175" s="26"/>
      <c r="AI175" s="194"/>
      <c r="AJ175" s="194"/>
      <c r="AK175" s="194"/>
      <c r="AL175" s="194"/>
      <c r="AM175" s="194"/>
      <c r="AN175" s="194"/>
    </row>
    <row r="176" spans="1:41" ht="42" customHeight="1" x14ac:dyDescent="0.3">
      <c r="A176" s="301" t="s">
        <v>36</v>
      </c>
      <c r="B176" s="136" t="s">
        <v>229</v>
      </c>
      <c r="C176" s="152">
        <v>50</v>
      </c>
      <c r="D176" s="110">
        <f t="shared" ref="D176:F176" si="159">(N176)/M176*C176</f>
        <v>3.75</v>
      </c>
      <c r="E176" s="110">
        <f t="shared" si="159"/>
        <v>4.9000000000000004</v>
      </c>
      <c r="F176" s="110">
        <f t="shared" si="159"/>
        <v>37.200000000000003</v>
      </c>
      <c r="G176" s="110">
        <f>Q176/M176*C176</f>
        <v>208.5</v>
      </c>
      <c r="H176" s="152">
        <v>609</v>
      </c>
      <c r="L176" s="136" t="s">
        <v>37</v>
      </c>
      <c r="M176" s="209">
        <v>100</v>
      </c>
      <c r="N176" s="209">
        <v>7.5</v>
      </c>
      <c r="O176" s="209">
        <v>9.8000000000000007</v>
      </c>
      <c r="P176" s="209">
        <v>74.400000000000006</v>
      </c>
      <c r="Q176" s="209">
        <v>417</v>
      </c>
      <c r="R176" s="152">
        <v>609</v>
      </c>
      <c r="W176" s="302" t="s">
        <v>36</v>
      </c>
      <c r="X176" s="25" t="s">
        <v>100</v>
      </c>
      <c r="Y176" s="197">
        <v>40</v>
      </c>
      <c r="Z176" s="195">
        <v>5.2</v>
      </c>
      <c r="AA176" s="195">
        <v>9.8000000000000007</v>
      </c>
      <c r="AB176" s="195">
        <v>44.1</v>
      </c>
      <c r="AC176" s="195">
        <v>285</v>
      </c>
      <c r="AD176" s="196">
        <v>574</v>
      </c>
      <c r="AH176" s="26" t="s">
        <v>100</v>
      </c>
      <c r="AI176" s="194">
        <v>75</v>
      </c>
      <c r="AJ176" s="194">
        <v>5.2</v>
      </c>
      <c r="AK176" s="194">
        <v>9.8000000000000007</v>
      </c>
      <c r="AL176" s="194">
        <v>44.1</v>
      </c>
      <c r="AM176" s="194">
        <v>285</v>
      </c>
      <c r="AN176" s="193">
        <v>574</v>
      </c>
    </row>
    <row r="177" spans="1:41" ht="42" customHeight="1" x14ac:dyDescent="0.3">
      <c r="A177" s="301"/>
      <c r="B177" s="136" t="s">
        <v>230</v>
      </c>
      <c r="C177" s="152">
        <v>180</v>
      </c>
      <c r="D177" s="110">
        <f>(N177)/M177*C177</f>
        <v>5.22</v>
      </c>
      <c r="E177" s="110">
        <f>(O177)/N177*D177</f>
        <v>4.5</v>
      </c>
      <c r="F177" s="110">
        <f>P177/M177*C177</f>
        <v>7.2</v>
      </c>
      <c r="G177" s="110">
        <f>Q177/M177*C177</f>
        <v>90</v>
      </c>
      <c r="H177" s="152">
        <v>535</v>
      </c>
      <c r="L177" s="136" t="s">
        <v>116</v>
      </c>
      <c r="M177" s="209">
        <v>200</v>
      </c>
      <c r="N177" s="209">
        <v>5.8</v>
      </c>
      <c r="O177" s="209">
        <v>5</v>
      </c>
      <c r="P177" s="209">
        <v>8</v>
      </c>
      <c r="Q177" s="209">
        <v>100</v>
      </c>
      <c r="R177" s="152">
        <v>535</v>
      </c>
      <c r="W177" s="302"/>
      <c r="X177" s="25" t="s">
        <v>102</v>
      </c>
      <c r="Y177" s="197">
        <v>200</v>
      </c>
      <c r="Z177" s="195">
        <v>0.1</v>
      </c>
      <c r="AA177" s="195">
        <v>0</v>
      </c>
      <c r="AB177" s="195">
        <v>0</v>
      </c>
      <c r="AC177" s="195">
        <v>12</v>
      </c>
      <c r="AD177" s="196">
        <v>505</v>
      </c>
      <c r="AH177" s="26" t="s">
        <v>101</v>
      </c>
      <c r="AI177" s="194">
        <v>200</v>
      </c>
      <c r="AJ177" s="194">
        <v>5.8</v>
      </c>
      <c r="AK177" s="194">
        <v>5</v>
      </c>
      <c r="AL177" s="194">
        <v>9.6</v>
      </c>
      <c r="AM177" s="194">
        <v>106</v>
      </c>
      <c r="AN177" s="193">
        <v>534</v>
      </c>
    </row>
    <row r="178" spans="1:41" ht="42" customHeight="1" x14ac:dyDescent="0.3">
      <c r="A178" s="209" t="s">
        <v>39</v>
      </c>
      <c r="B178" s="136"/>
      <c r="C178" s="152">
        <f>SUM(C176:C177)</f>
        <v>230</v>
      </c>
      <c r="D178" s="110">
        <f>SUM(D176:D177)</f>
        <v>8.9699999999999989</v>
      </c>
      <c r="E178" s="110">
        <f>SUM(E176:E177)</f>
        <v>9.4</v>
      </c>
      <c r="F178" s="110">
        <f>SUM(F176:F177)</f>
        <v>44.400000000000006</v>
      </c>
      <c r="G178" s="110">
        <f>SUM(G176:G177)</f>
        <v>298.5</v>
      </c>
      <c r="H178" s="152"/>
      <c r="L178" s="136"/>
      <c r="M178" s="209"/>
      <c r="N178" s="209"/>
      <c r="O178" s="209"/>
      <c r="P178" s="209"/>
      <c r="Q178" s="209"/>
      <c r="R178" s="152"/>
      <c r="W178" s="28" t="s">
        <v>39</v>
      </c>
      <c r="X178" s="25"/>
      <c r="Y178" s="197">
        <f>SUM(Y176:Y177)</f>
        <v>240</v>
      </c>
      <c r="Z178" s="195">
        <f>SUM(Z176:Z177)</f>
        <v>5.3</v>
      </c>
      <c r="AA178" s="195">
        <f>SUM(AA176:AA177)</f>
        <v>9.8000000000000007</v>
      </c>
      <c r="AB178" s="195">
        <f>SUM(AB176:AB177)</f>
        <v>44.1</v>
      </c>
      <c r="AC178" s="195">
        <f>SUM(AC176:AC177)</f>
        <v>297</v>
      </c>
      <c r="AD178" s="196"/>
      <c r="AH178" s="26"/>
      <c r="AI178" s="194"/>
      <c r="AJ178" s="194"/>
      <c r="AK178" s="194"/>
      <c r="AL178" s="194"/>
      <c r="AM178" s="194"/>
      <c r="AN178" s="193"/>
    </row>
    <row r="179" spans="1:41" ht="42" customHeight="1" x14ac:dyDescent="0.3">
      <c r="A179" s="303" t="s">
        <v>40</v>
      </c>
      <c r="B179" s="136" t="s">
        <v>231</v>
      </c>
      <c r="C179" s="152">
        <v>180</v>
      </c>
      <c r="D179" s="110">
        <f>(N179)/M179*C179</f>
        <v>25.457142857142859</v>
      </c>
      <c r="E179" s="110">
        <f>(O179)/N179*D179</f>
        <v>19.371428571428574</v>
      </c>
      <c r="F179" s="110">
        <f>P179/M179*C179</f>
        <v>24.599999999999998</v>
      </c>
      <c r="G179" s="110">
        <f>Q179/M179*C179</f>
        <v>374.57142857142861</v>
      </c>
      <c r="H179" s="152">
        <v>331</v>
      </c>
      <c r="L179" s="136" t="s">
        <v>231</v>
      </c>
      <c r="M179" s="209">
        <v>210</v>
      </c>
      <c r="N179" s="209">
        <v>29.7</v>
      </c>
      <c r="O179" s="209">
        <v>22.6</v>
      </c>
      <c r="P179" s="209">
        <v>28.7</v>
      </c>
      <c r="Q179" s="209">
        <v>437</v>
      </c>
      <c r="R179" s="152">
        <v>331</v>
      </c>
      <c r="W179" s="305" t="s">
        <v>40</v>
      </c>
      <c r="X179" s="25" t="s">
        <v>162</v>
      </c>
      <c r="Y179" s="197">
        <v>200</v>
      </c>
      <c r="Z179" s="195">
        <f>AJ179/AI179*Y179</f>
        <v>6.6000000000000005</v>
      </c>
      <c r="AA179" s="195">
        <f>AK179/AI179*Y179</f>
        <v>13.100000000000001</v>
      </c>
      <c r="AB179" s="195">
        <f>AL179/AI179*Y179</f>
        <v>19.600000000000001</v>
      </c>
      <c r="AC179" s="195">
        <f>AM179/AI179*Y179</f>
        <v>263</v>
      </c>
      <c r="AD179" s="196">
        <v>240</v>
      </c>
      <c r="AH179" s="26" t="s">
        <v>162</v>
      </c>
      <c r="AI179" s="194">
        <v>200</v>
      </c>
      <c r="AJ179" s="194">
        <v>6.6</v>
      </c>
      <c r="AK179" s="194">
        <v>13.1</v>
      </c>
      <c r="AL179" s="194">
        <v>19.600000000000001</v>
      </c>
      <c r="AM179" s="194">
        <v>263</v>
      </c>
      <c r="AN179" s="193">
        <v>240</v>
      </c>
    </row>
    <row r="180" spans="1:41" ht="42" customHeight="1" x14ac:dyDescent="0.3">
      <c r="A180" s="304"/>
      <c r="B180" s="136" t="s">
        <v>232</v>
      </c>
      <c r="C180" s="152">
        <v>180</v>
      </c>
      <c r="D180" s="110">
        <f>(N180)/M180*C180</f>
        <v>0.09</v>
      </c>
      <c r="E180" s="110">
        <f>(O180)/N180*D180</f>
        <v>0</v>
      </c>
      <c r="F180" s="110">
        <f>P180/M180*C180</f>
        <v>18.63</v>
      </c>
      <c r="G180" s="110">
        <f>Q180/M180*C180</f>
        <v>74.7</v>
      </c>
      <c r="H180" s="152">
        <v>539</v>
      </c>
      <c r="L180" s="136" t="s">
        <v>68</v>
      </c>
      <c r="M180" s="209">
        <v>200</v>
      </c>
      <c r="N180" s="209">
        <v>0.1</v>
      </c>
      <c r="O180" s="209">
        <v>0</v>
      </c>
      <c r="P180" s="209">
        <v>20.7</v>
      </c>
      <c r="Q180" s="209">
        <v>83</v>
      </c>
      <c r="R180" s="152">
        <v>539</v>
      </c>
      <c r="W180" s="306"/>
      <c r="X180" s="25" t="s">
        <v>45</v>
      </c>
      <c r="Y180" s="197">
        <v>200</v>
      </c>
      <c r="Z180" s="195">
        <f>AJ180/AI180*Y180</f>
        <v>0.7</v>
      </c>
      <c r="AA180" s="195">
        <f>AK180/AI180*Y180</f>
        <v>0.3</v>
      </c>
      <c r="AB180" s="195">
        <f>AL180/AI180*Y180</f>
        <v>22.8</v>
      </c>
      <c r="AC180" s="195">
        <f>AM180/AI180*Y180</f>
        <v>97</v>
      </c>
      <c r="AD180" s="196">
        <v>538</v>
      </c>
      <c r="AH180" s="26" t="s">
        <v>45</v>
      </c>
      <c r="AI180" s="194">
        <v>200</v>
      </c>
      <c r="AJ180" s="194">
        <v>0.7</v>
      </c>
      <c r="AK180" s="194">
        <v>0.3</v>
      </c>
      <c r="AL180" s="194">
        <v>22.8</v>
      </c>
      <c r="AM180" s="194">
        <v>97</v>
      </c>
      <c r="AN180" s="193">
        <v>538</v>
      </c>
    </row>
    <row r="181" spans="1:41" ht="42" customHeight="1" x14ac:dyDescent="0.3">
      <c r="A181" s="304"/>
      <c r="B181" s="156" t="s">
        <v>181</v>
      </c>
      <c r="C181" s="204">
        <v>25</v>
      </c>
      <c r="D181" s="137">
        <f t="shared" ref="D181:D182" si="160">(N181)/M181*C181</f>
        <v>1.9</v>
      </c>
      <c r="E181" s="137">
        <f t="shared" ref="E181:E182" si="161">(O181)/N181*D181</f>
        <v>0.2</v>
      </c>
      <c r="F181" s="137">
        <f t="shared" ref="F181:F182" si="162">(P181)/O181*E181</f>
        <v>12.3</v>
      </c>
      <c r="G181" s="137">
        <f t="shared" ref="G181:G182" si="163">Q181/M181*C181</f>
        <v>58.75</v>
      </c>
      <c r="H181" s="204">
        <v>114</v>
      </c>
      <c r="L181" s="136" t="s">
        <v>33</v>
      </c>
      <c r="M181" s="209">
        <v>100</v>
      </c>
      <c r="N181" s="209">
        <v>7.6</v>
      </c>
      <c r="O181" s="209">
        <v>0.8</v>
      </c>
      <c r="P181" s="209">
        <v>49.2</v>
      </c>
      <c r="Q181" s="209">
        <v>235</v>
      </c>
      <c r="R181" s="152">
        <v>114</v>
      </c>
      <c r="W181" s="306"/>
      <c r="X181" s="25" t="s">
        <v>33</v>
      </c>
      <c r="Y181" s="197">
        <v>60</v>
      </c>
      <c r="Z181" s="195">
        <f t="shared" ref="Z181:Z182" si="164">AJ181/AI181*Y181</f>
        <v>4.5599999999999996</v>
      </c>
      <c r="AA181" s="195">
        <f t="shared" ref="AA181:AA182" si="165">AK181/AI181*Y181</f>
        <v>0.48</v>
      </c>
      <c r="AB181" s="195">
        <f t="shared" ref="AB181:AB182" si="166">AL181/AI181*Y181</f>
        <v>29.520000000000003</v>
      </c>
      <c r="AC181" s="195">
        <f t="shared" ref="AC181:AC182" si="167">AM181/AI181*Y181</f>
        <v>141</v>
      </c>
      <c r="AD181" s="196">
        <v>114</v>
      </c>
      <c r="AH181" s="26" t="s">
        <v>33</v>
      </c>
      <c r="AI181" s="194">
        <v>100</v>
      </c>
      <c r="AJ181" s="194">
        <v>7.6</v>
      </c>
      <c r="AK181" s="194">
        <v>0.8</v>
      </c>
      <c r="AL181" s="194">
        <v>49.2</v>
      </c>
      <c r="AM181" s="194">
        <v>235</v>
      </c>
      <c r="AN181" s="193">
        <v>114</v>
      </c>
    </row>
    <row r="182" spans="1:41" ht="42" customHeight="1" x14ac:dyDescent="0.3">
      <c r="A182" s="304"/>
      <c r="B182" s="156" t="s">
        <v>217</v>
      </c>
      <c r="C182" s="204">
        <v>25</v>
      </c>
      <c r="D182" s="137">
        <f t="shared" si="160"/>
        <v>1.6500000000000001</v>
      </c>
      <c r="E182" s="137">
        <f t="shared" si="161"/>
        <v>0.30000000000000004</v>
      </c>
      <c r="F182" s="137">
        <f t="shared" si="162"/>
        <v>8.3500000000000014</v>
      </c>
      <c r="G182" s="137">
        <f t="shared" si="163"/>
        <v>43.5</v>
      </c>
      <c r="H182" s="204">
        <v>115</v>
      </c>
      <c r="L182" s="136" t="s">
        <v>34</v>
      </c>
      <c r="M182" s="209">
        <v>100</v>
      </c>
      <c r="N182" s="209">
        <v>6.6</v>
      </c>
      <c r="O182" s="209">
        <v>1.2</v>
      </c>
      <c r="P182" s="209">
        <v>33.4</v>
      </c>
      <c r="Q182" s="209">
        <v>174</v>
      </c>
      <c r="R182" s="152">
        <v>115</v>
      </c>
      <c r="W182" s="306"/>
      <c r="X182" s="25" t="s">
        <v>34</v>
      </c>
      <c r="Y182" s="197">
        <v>50</v>
      </c>
      <c r="Z182" s="195">
        <f t="shared" si="164"/>
        <v>3.3000000000000003</v>
      </c>
      <c r="AA182" s="195">
        <f t="shared" si="165"/>
        <v>0.6</v>
      </c>
      <c r="AB182" s="195">
        <f t="shared" si="166"/>
        <v>16.7</v>
      </c>
      <c r="AC182" s="195">
        <f t="shared" si="167"/>
        <v>87</v>
      </c>
      <c r="AD182" s="196">
        <v>115</v>
      </c>
      <c r="AH182" s="26" t="s">
        <v>34</v>
      </c>
      <c r="AI182" s="194">
        <v>100</v>
      </c>
      <c r="AJ182" s="194">
        <v>6.6</v>
      </c>
      <c r="AK182" s="194">
        <v>1.2</v>
      </c>
      <c r="AL182" s="194">
        <v>33.4</v>
      </c>
      <c r="AM182" s="194">
        <v>174</v>
      </c>
      <c r="AN182" s="193">
        <v>115</v>
      </c>
    </row>
    <row r="183" spans="1:41" ht="42" customHeight="1" x14ac:dyDescent="0.3">
      <c r="A183" s="299" t="s">
        <v>47</v>
      </c>
      <c r="B183" s="300"/>
      <c r="C183" s="152">
        <f>SUM(C179:C182)</f>
        <v>410</v>
      </c>
      <c r="D183" s="152">
        <f>SUM(D179:D182)</f>
        <v>29.097142857142856</v>
      </c>
      <c r="E183" s="152">
        <f>SUM(E179:E182)</f>
        <v>19.871428571428574</v>
      </c>
      <c r="F183" s="152">
        <f>SUM(F179:F182)</f>
        <v>63.88</v>
      </c>
      <c r="G183" s="152">
        <f>SUM(G179:G182)</f>
        <v>551.5214285714286</v>
      </c>
      <c r="H183" s="152"/>
      <c r="L183" s="136"/>
      <c r="M183" s="209"/>
      <c r="N183" s="209"/>
      <c r="O183" s="209"/>
      <c r="P183" s="209"/>
      <c r="Q183" s="209"/>
      <c r="R183" s="209"/>
      <c r="W183" s="28" t="s">
        <v>47</v>
      </c>
      <c r="X183" s="25"/>
      <c r="Y183" s="197">
        <f>SUM(Y179:Y182)</f>
        <v>510</v>
      </c>
      <c r="Z183" s="195">
        <f>SUM(Z179:Z182)</f>
        <v>15.16</v>
      </c>
      <c r="AA183" s="195">
        <f>SUM(AA179:AA182)</f>
        <v>14.480000000000002</v>
      </c>
      <c r="AB183" s="195">
        <f>SUM(AB179:AB182)</f>
        <v>88.620000000000019</v>
      </c>
      <c r="AC183" s="195">
        <f>SUM(AC179:AC182)</f>
        <v>588</v>
      </c>
      <c r="AD183" s="197"/>
      <c r="AH183" s="26"/>
      <c r="AI183" s="194"/>
      <c r="AJ183" s="194"/>
      <c r="AK183" s="194"/>
      <c r="AL183" s="194"/>
      <c r="AM183" s="194"/>
      <c r="AN183" s="194"/>
    </row>
    <row r="184" spans="1:41" ht="42" customHeight="1" x14ac:dyDescent="0.3">
      <c r="A184" s="299" t="s">
        <v>48</v>
      </c>
      <c r="B184" s="300"/>
      <c r="C184" s="152">
        <f>C183+C178+C175+C164+C163</f>
        <v>1835</v>
      </c>
      <c r="D184" s="110">
        <f>D183+D178+D175+D164</f>
        <v>78.501142857142852</v>
      </c>
      <c r="E184" s="110">
        <f>E183+E178+E175+E164</f>
        <v>100.58226190476191</v>
      </c>
      <c r="F184" s="110">
        <f>F183+F178+F175+F164</f>
        <v>245.08850000000001</v>
      </c>
      <c r="G184" s="110">
        <f>G183+G178+G175+G164</f>
        <v>2181.6214285714286</v>
      </c>
      <c r="H184" s="152"/>
      <c r="L184" s="136"/>
      <c r="M184" s="209"/>
      <c r="N184" s="209"/>
      <c r="O184" s="209"/>
      <c r="P184" s="209"/>
      <c r="Q184" s="209"/>
      <c r="R184" s="152"/>
      <c r="W184" s="28" t="s">
        <v>105</v>
      </c>
      <c r="X184" s="25"/>
      <c r="Y184" s="197">
        <f>Y183+Y178+Y175+Y164</f>
        <v>1890</v>
      </c>
      <c r="Z184" s="195">
        <f>Z183+Z178+Z175+Z164</f>
        <v>55.039000000000001</v>
      </c>
      <c r="AA184" s="195">
        <f>AA183+AA178+AA175+AA164</f>
        <v>56.326500000000003</v>
      </c>
      <c r="AB184" s="195">
        <f>AB183+AB178+AB175+AB164</f>
        <v>309.35650000000004</v>
      </c>
      <c r="AC184" s="195">
        <f>AC183+AC178+AC175+AC164</f>
        <v>2003.8899999999999</v>
      </c>
      <c r="AD184" s="196"/>
      <c r="AH184" s="26"/>
      <c r="AI184" s="194"/>
      <c r="AJ184" s="194"/>
      <c r="AK184" s="194"/>
      <c r="AL184" s="194"/>
      <c r="AM184" s="194"/>
      <c r="AN184" s="193"/>
    </row>
    <row r="185" spans="1:41" ht="42" customHeight="1" x14ac:dyDescent="0.3">
      <c r="A185" s="307" t="s">
        <v>49</v>
      </c>
      <c r="B185" s="308"/>
      <c r="C185" s="219">
        <v>1800</v>
      </c>
      <c r="D185" s="221">
        <v>54</v>
      </c>
      <c r="E185" s="221">
        <v>60</v>
      </c>
      <c r="F185" s="221">
        <v>261</v>
      </c>
      <c r="G185" s="221">
        <v>1800</v>
      </c>
      <c r="H185" s="219"/>
      <c r="L185" s="230"/>
      <c r="M185" s="230"/>
      <c r="N185" s="230"/>
      <c r="O185" s="230"/>
      <c r="P185" s="230"/>
      <c r="Q185" s="230"/>
      <c r="R185" s="229"/>
      <c r="W185" s="45" t="s">
        <v>49</v>
      </c>
      <c r="X185" s="46"/>
      <c r="Y185" s="47">
        <v>1800</v>
      </c>
      <c r="Z185" s="51">
        <v>54</v>
      </c>
      <c r="AA185" s="51">
        <v>60</v>
      </c>
      <c r="AB185" s="51">
        <v>261</v>
      </c>
      <c r="AC185" s="51">
        <v>1800</v>
      </c>
      <c r="AD185" s="48"/>
      <c r="AH185" s="47"/>
      <c r="AI185" s="49"/>
      <c r="AJ185" s="49"/>
      <c r="AK185" s="49"/>
      <c r="AL185" s="49"/>
      <c r="AM185" s="49"/>
      <c r="AN185" s="50"/>
    </row>
    <row r="186" spans="1:41" ht="42" customHeight="1" x14ac:dyDescent="0.3">
      <c r="A186" s="328" t="s">
        <v>5</v>
      </c>
      <c r="B186" s="328" t="s">
        <v>6</v>
      </c>
      <c r="C186" s="329" t="s">
        <v>7</v>
      </c>
      <c r="D186" s="328" t="s">
        <v>8</v>
      </c>
      <c r="E186" s="328"/>
      <c r="F186" s="328"/>
      <c r="G186" s="328" t="s">
        <v>9</v>
      </c>
      <c r="H186" s="329" t="s">
        <v>10</v>
      </c>
      <c r="K186" s="210"/>
      <c r="L186" s="311" t="s">
        <v>6</v>
      </c>
      <c r="M186" s="311" t="s">
        <v>7</v>
      </c>
      <c r="N186" s="311" t="s">
        <v>8</v>
      </c>
      <c r="O186" s="311"/>
      <c r="P186" s="311"/>
      <c r="Q186" s="311" t="s">
        <v>9</v>
      </c>
      <c r="R186" s="320" t="s">
        <v>10</v>
      </c>
      <c r="S186" s="22"/>
      <c r="T186" s="22"/>
      <c r="U186" s="22"/>
      <c r="V186" s="22"/>
      <c r="W186" s="322" t="s">
        <v>5</v>
      </c>
      <c r="X186" s="323" t="s">
        <v>6</v>
      </c>
      <c r="Y186" s="324" t="s">
        <v>7</v>
      </c>
      <c r="Z186" s="325" t="s">
        <v>8</v>
      </c>
      <c r="AA186" s="325"/>
      <c r="AB186" s="325"/>
      <c r="AC186" s="325" t="s">
        <v>9</v>
      </c>
      <c r="AD186" s="326" t="s">
        <v>10</v>
      </c>
      <c r="AE186" s="21"/>
      <c r="AF186" s="21"/>
      <c r="AG186" s="21"/>
      <c r="AH186" s="327" t="s">
        <v>6</v>
      </c>
      <c r="AI186" s="309" t="s">
        <v>7</v>
      </c>
      <c r="AJ186" s="309" t="s">
        <v>8</v>
      </c>
      <c r="AK186" s="309"/>
      <c r="AL186" s="309"/>
      <c r="AM186" s="309" t="s">
        <v>9</v>
      </c>
      <c r="AN186" s="313" t="s">
        <v>10</v>
      </c>
      <c r="AO186" s="21"/>
    </row>
    <row r="187" spans="1:41" ht="42" customHeight="1" x14ac:dyDescent="0.3">
      <c r="A187" s="328"/>
      <c r="B187" s="328"/>
      <c r="C187" s="329"/>
      <c r="D187" s="203" t="s">
        <v>11</v>
      </c>
      <c r="E187" s="203" t="s">
        <v>12</v>
      </c>
      <c r="F187" s="203" t="s">
        <v>13</v>
      </c>
      <c r="G187" s="328"/>
      <c r="H187" s="329"/>
      <c r="K187" s="210"/>
      <c r="L187" s="312"/>
      <c r="M187" s="312"/>
      <c r="N187" s="209" t="s">
        <v>11</v>
      </c>
      <c r="O187" s="209" t="s">
        <v>12</v>
      </c>
      <c r="P187" s="209" t="s">
        <v>13</v>
      </c>
      <c r="Q187" s="312"/>
      <c r="R187" s="321"/>
      <c r="S187" s="22"/>
      <c r="T187" s="22"/>
      <c r="U187" s="22"/>
      <c r="V187" s="22"/>
      <c r="W187" s="322"/>
      <c r="X187" s="323"/>
      <c r="Y187" s="324"/>
      <c r="Z187" s="201" t="s">
        <v>11</v>
      </c>
      <c r="AA187" s="201" t="s">
        <v>12</v>
      </c>
      <c r="AB187" s="201" t="s">
        <v>13</v>
      </c>
      <c r="AC187" s="325"/>
      <c r="AD187" s="326"/>
      <c r="AE187" s="21"/>
      <c r="AF187" s="21"/>
      <c r="AG187" s="21"/>
      <c r="AH187" s="324"/>
      <c r="AI187" s="310"/>
      <c r="AJ187" s="198" t="s">
        <v>11</v>
      </c>
      <c r="AK187" s="198" t="s">
        <v>12</v>
      </c>
      <c r="AL187" s="198" t="s">
        <v>13</v>
      </c>
      <c r="AM187" s="310"/>
      <c r="AN187" s="314"/>
      <c r="AO187" s="21"/>
    </row>
    <row r="188" spans="1:41" ht="66.75" customHeight="1" x14ac:dyDescent="0.3">
      <c r="A188" s="287" t="s">
        <v>288</v>
      </c>
      <c r="B188" s="214"/>
      <c r="C188" s="213"/>
      <c r="D188" s="215"/>
      <c r="E188" s="215"/>
      <c r="F188" s="215"/>
      <c r="G188" s="215"/>
      <c r="H188" s="213"/>
      <c r="L188" s="136"/>
      <c r="M188" s="209"/>
      <c r="N188" s="209"/>
      <c r="O188" s="209"/>
      <c r="P188" s="209"/>
      <c r="Q188" s="209"/>
      <c r="R188" s="152"/>
      <c r="W188" s="28" t="s">
        <v>14</v>
      </c>
      <c r="X188" s="25"/>
      <c r="Y188" s="200"/>
      <c r="Z188" s="201"/>
      <c r="AA188" s="201"/>
      <c r="AB188" s="201"/>
      <c r="AC188" s="201"/>
      <c r="AD188" s="202"/>
      <c r="AH188" s="26"/>
      <c r="AI188" s="198"/>
      <c r="AJ188" s="198"/>
      <c r="AK188" s="198"/>
      <c r="AL188" s="198"/>
      <c r="AM188" s="198"/>
      <c r="AN188" s="199"/>
    </row>
    <row r="189" spans="1:41" ht="42" customHeight="1" x14ac:dyDescent="0.3">
      <c r="A189" s="336" t="s">
        <v>15</v>
      </c>
      <c r="B189" s="156" t="s">
        <v>16</v>
      </c>
      <c r="C189" s="204">
        <v>180</v>
      </c>
      <c r="D189" s="137">
        <f t="shared" ref="D189:D191" si="168">(N189)/M189*C189</f>
        <v>7.7039999999999997</v>
      </c>
      <c r="E189" s="137">
        <f t="shared" ref="E189:E191" si="169">(O189)/N189*D189</f>
        <v>12.708</v>
      </c>
      <c r="F189" s="137">
        <f t="shared" ref="F189:F190" si="170">(P189)/O189*E189</f>
        <v>28.367999999999999</v>
      </c>
      <c r="G189" s="137">
        <f>Q189/M189*C189</f>
        <v>258.66000000000003</v>
      </c>
      <c r="H189" s="204">
        <v>253</v>
      </c>
      <c r="L189" s="136" t="s">
        <v>16</v>
      </c>
      <c r="M189" s="209">
        <v>1000</v>
      </c>
      <c r="N189" s="209">
        <v>42.8</v>
      </c>
      <c r="O189" s="209">
        <v>70.599999999999994</v>
      </c>
      <c r="P189" s="209">
        <v>157.6</v>
      </c>
      <c r="Q189" s="209">
        <v>1437</v>
      </c>
      <c r="R189" s="152">
        <v>253</v>
      </c>
      <c r="W189" s="302" t="s">
        <v>15</v>
      </c>
      <c r="X189" s="25" t="s">
        <v>16</v>
      </c>
      <c r="Y189" s="200">
        <v>180</v>
      </c>
      <c r="Z189" s="201">
        <f>AJ189/AI189*Y189</f>
        <v>7.7039999999999997</v>
      </c>
      <c r="AA189" s="201">
        <f>AK189/AI189*Y189</f>
        <v>12.707999999999998</v>
      </c>
      <c r="AB189" s="201">
        <f>AL189/AI189*Y189</f>
        <v>28.367999999999999</v>
      </c>
      <c r="AC189" s="201">
        <f>AM189/AI189*Y189</f>
        <v>258.66000000000003</v>
      </c>
      <c r="AD189" s="202">
        <v>253</v>
      </c>
      <c r="AH189" s="26" t="s">
        <v>16</v>
      </c>
      <c r="AI189" s="198">
        <v>1000</v>
      </c>
      <c r="AJ189" s="198">
        <v>42.8</v>
      </c>
      <c r="AK189" s="198">
        <v>70.599999999999994</v>
      </c>
      <c r="AL189" s="198">
        <v>157.6</v>
      </c>
      <c r="AM189" s="198">
        <v>1437</v>
      </c>
      <c r="AN189" s="199">
        <v>253</v>
      </c>
    </row>
    <row r="190" spans="1:41" ht="42" customHeight="1" x14ac:dyDescent="0.3">
      <c r="A190" s="336"/>
      <c r="B190" s="156" t="s">
        <v>17</v>
      </c>
      <c r="C190" s="204">
        <v>180</v>
      </c>
      <c r="D190" s="137">
        <f t="shared" si="168"/>
        <v>3.24</v>
      </c>
      <c r="E190" s="137">
        <f t="shared" si="169"/>
        <v>2.97</v>
      </c>
      <c r="F190" s="137">
        <f t="shared" si="170"/>
        <v>22.500000000000004</v>
      </c>
      <c r="G190" s="137">
        <f>Q190/M190*C190</f>
        <v>129.6</v>
      </c>
      <c r="H190" s="204">
        <v>508</v>
      </c>
      <c r="L190" s="136" t="s">
        <v>18</v>
      </c>
      <c r="M190" s="209">
        <v>200</v>
      </c>
      <c r="N190" s="209">
        <v>3.6</v>
      </c>
      <c r="O190" s="209">
        <v>3.3</v>
      </c>
      <c r="P190" s="209">
        <v>25</v>
      </c>
      <c r="Q190" s="209">
        <v>144</v>
      </c>
      <c r="R190" s="152">
        <v>508</v>
      </c>
      <c r="W190" s="302"/>
      <c r="X190" s="25" t="s">
        <v>18</v>
      </c>
      <c r="Y190" s="200">
        <v>180</v>
      </c>
      <c r="Z190" s="201">
        <f>AJ190/AI190*Y190</f>
        <v>3.24</v>
      </c>
      <c r="AA190" s="201">
        <f>AK190/AI190*Y190</f>
        <v>2.97</v>
      </c>
      <c r="AB190" s="201">
        <f>AL190/AI190*Y190</f>
        <v>22.5</v>
      </c>
      <c r="AC190" s="201">
        <f>AM190/AI190*Y190</f>
        <v>129.6</v>
      </c>
      <c r="AD190" s="202">
        <v>508</v>
      </c>
      <c r="AH190" s="26" t="s">
        <v>18</v>
      </c>
      <c r="AI190" s="198">
        <v>200</v>
      </c>
      <c r="AJ190" s="198">
        <v>3.6</v>
      </c>
      <c r="AK190" s="198">
        <v>3.3</v>
      </c>
      <c r="AL190" s="198">
        <v>25</v>
      </c>
      <c r="AM190" s="198">
        <v>144</v>
      </c>
      <c r="AN190" s="199">
        <v>508</v>
      </c>
    </row>
    <row r="191" spans="1:41" ht="42" customHeight="1" x14ac:dyDescent="0.3">
      <c r="A191" s="336"/>
      <c r="B191" s="156" t="s">
        <v>202</v>
      </c>
      <c r="C191" s="204">
        <v>55</v>
      </c>
      <c r="D191" s="137">
        <f t="shared" si="168"/>
        <v>7.8571428571428568</v>
      </c>
      <c r="E191" s="137">
        <f t="shared" si="169"/>
        <v>12.728571428571428</v>
      </c>
      <c r="F191" s="137">
        <f>P191/M191*C191</f>
        <v>11.62857142857143</v>
      </c>
      <c r="G191" s="137">
        <f>Q191/M191*C191</f>
        <v>193.28571428571428</v>
      </c>
      <c r="H191" s="204">
        <v>97</v>
      </c>
      <c r="L191" s="136" t="s">
        <v>72</v>
      </c>
      <c r="M191" s="209">
        <v>35</v>
      </c>
      <c r="N191" s="209">
        <v>5</v>
      </c>
      <c r="O191" s="209">
        <v>8.1</v>
      </c>
      <c r="P191" s="209">
        <v>7.4</v>
      </c>
      <c r="Q191" s="209">
        <v>123</v>
      </c>
      <c r="R191" s="152">
        <v>97</v>
      </c>
      <c r="W191" s="302"/>
      <c r="X191" s="25" t="s">
        <v>19</v>
      </c>
      <c r="Y191" s="200">
        <v>30</v>
      </c>
      <c r="Z191" s="201">
        <f>(AJ191)/AI191*Y191</f>
        <v>2.25</v>
      </c>
      <c r="AA191" s="201">
        <f>(AK191)/AJ191*Z191</f>
        <v>0.87</v>
      </c>
      <c r="AB191" s="201">
        <f>(AL191)/AK191*AA191</f>
        <v>15.420000000000002</v>
      </c>
      <c r="AC191" s="201">
        <f>AM191/AI191*Y191</f>
        <v>78.600000000000009</v>
      </c>
      <c r="AD191" s="202">
        <v>117</v>
      </c>
      <c r="AG191" s="15"/>
      <c r="AH191" s="25" t="s">
        <v>19</v>
      </c>
      <c r="AI191" s="198">
        <v>100</v>
      </c>
      <c r="AJ191" s="198">
        <v>7.5</v>
      </c>
      <c r="AK191" s="198">
        <v>2.9</v>
      </c>
      <c r="AL191" s="198">
        <v>51.4</v>
      </c>
      <c r="AM191" s="198">
        <v>262</v>
      </c>
      <c r="AN191" s="199">
        <v>117</v>
      </c>
    </row>
    <row r="192" spans="1:41" s="114" customFormat="1" ht="71.25" customHeight="1" x14ac:dyDescent="0.3">
      <c r="A192" s="336"/>
      <c r="B192" s="216" t="s">
        <v>281</v>
      </c>
      <c r="C192" s="204">
        <v>100</v>
      </c>
      <c r="D192" s="217">
        <f>(N192)/M192*C192</f>
        <v>0.4</v>
      </c>
      <c r="E192" s="217">
        <f>(O192)/N192*D192</f>
        <v>0.4</v>
      </c>
      <c r="F192" s="217">
        <f>(P192)/O192*E192</f>
        <v>9.8000000000000007</v>
      </c>
      <c r="G192" s="217">
        <f>Q192/M192*C192</f>
        <v>47</v>
      </c>
      <c r="H192" s="204">
        <v>118</v>
      </c>
      <c r="I192" s="240"/>
      <c r="J192" s="240"/>
      <c r="K192" s="241"/>
      <c r="L192" s="154" t="s">
        <v>20</v>
      </c>
      <c r="M192" s="152">
        <v>100</v>
      </c>
      <c r="N192" s="152">
        <v>0.4</v>
      </c>
      <c r="O192" s="152">
        <v>0.4</v>
      </c>
      <c r="P192" s="152">
        <v>9.8000000000000007</v>
      </c>
      <c r="Q192" s="152">
        <v>47</v>
      </c>
      <c r="R192" s="152">
        <v>118</v>
      </c>
      <c r="S192" s="116"/>
      <c r="T192" s="116"/>
      <c r="U192" s="116"/>
      <c r="V192" s="116"/>
      <c r="W192" s="315"/>
      <c r="X192" s="117" t="s">
        <v>20</v>
      </c>
      <c r="Y192" s="202">
        <v>110</v>
      </c>
      <c r="Z192" s="118">
        <f>AJ192/AI192*Y192</f>
        <v>0.44</v>
      </c>
      <c r="AA192" s="118">
        <f>AK192/AI192*Y192</f>
        <v>0.44</v>
      </c>
      <c r="AB192" s="118">
        <f>AL192/AI192*Y192</f>
        <v>10.780000000000001</v>
      </c>
      <c r="AC192" s="118">
        <f>AM192/AI192*Y192</f>
        <v>51.699999999999996</v>
      </c>
      <c r="AD192" s="202">
        <v>118</v>
      </c>
      <c r="AE192" s="113"/>
      <c r="AF192" s="113"/>
      <c r="AG192" s="113"/>
      <c r="AH192" s="115" t="s">
        <v>20</v>
      </c>
      <c r="AI192" s="199">
        <v>100</v>
      </c>
      <c r="AJ192" s="199">
        <v>0.4</v>
      </c>
      <c r="AK192" s="199">
        <v>0.4</v>
      </c>
      <c r="AL192" s="199">
        <v>9.8000000000000007</v>
      </c>
      <c r="AM192" s="199">
        <v>47</v>
      </c>
      <c r="AN192" s="199">
        <v>118</v>
      </c>
      <c r="AO192" s="113"/>
    </row>
    <row r="193" spans="1:40" ht="42" customHeight="1" x14ac:dyDescent="0.3">
      <c r="A193" s="336"/>
      <c r="B193" s="156"/>
      <c r="C193" s="204"/>
      <c r="D193" s="137"/>
      <c r="E193" s="137"/>
      <c r="F193" s="137"/>
      <c r="G193" s="137"/>
      <c r="H193" s="204"/>
      <c r="L193" s="136"/>
      <c r="M193" s="209"/>
      <c r="N193" s="209"/>
      <c r="O193" s="209"/>
      <c r="P193" s="209"/>
      <c r="Q193" s="209"/>
      <c r="R193" s="152"/>
      <c r="W193" s="315"/>
      <c r="X193" s="25"/>
      <c r="Y193" s="200"/>
      <c r="Z193" s="201"/>
      <c r="AA193" s="201"/>
      <c r="AB193" s="201"/>
      <c r="AC193" s="201"/>
      <c r="AD193" s="202"/>
      <c r="AH193" s="26"/>
      <c r="AI193" s="198"/>
      <c r="AJ193" s="198"/>
      <c r="AK193" s="198"/>
      <c r="AL193" s="198"/>
      <c r="AM193" s="198"/>
      <c r="AN193" s="199"/>
    </row>
    <row r="194" spans="1:40" ht="42" customHeight="1" x14ac:dyDescent="0.3">
      <c r="A194" s="307" t="s">
        <v>21</v>
      </c>
      <c r="B194" s="330"/>
      <c r="C194" s="204">
        <f>C189+C190+C191</f>
        <v>415</v>
      </c>
      <c r="D194" s="204">
        <f t="shared" ref="D194:G194" si="171">D189+D190+D191</f>
        <v>18.801142857142857</v>
      </c>
      <c r="E194" s="204">
        <f t="shared" si="171"/>
        <v>28.406571428571429</v>
      </c>
      <c r="F194" s="204">
        <f t="shared" si="171"/>
        <v>62.496571428571428</v>
      </c>
      <c r="G194" s="204">
        <f t="shared" si="171"/>
        <v>581.54571428571421</v>
      </c>
      <c r="H194" s="204"/>
      <c r="L194" s="136"/>
      <c r="M194" s="209"/>
      <c r="N194" s="209"/>
      <c r="O194" s="209"/>
      <c r="P194" s="209"/>
      <c r="Q194" s="209"/>
      <c r="R194" s="209"/>
      <c r="W194" s="28" t="s">
        <v>21</v>
      </c>
      <c r="X194" s="25"/>
      <c r="Y194" s="200">
        <f>SUM(Y189:Y193)</f>
        <v>500</v>
      </c>
      <c r="Z194" s="201">
        <f>SUM(Z189:Z193)</f>
        <v>13.633999999999999</v>
      </c>
      <c r="AA194" s="201">
        <f>SUM(AA189:AA193)</f>
        <v>16.988</v>
      </c>
      <c r="AB194" s="201">
        <f>SUM(AB189:AB193)</f>
        <v>77.067999999999998</v>
      </c>
      <c r="AC194" s="201">
        <f>SUM(AC189:AC193)</f>
        <v>518.56000000000006</v>
      </c>
      <c r="AD194" s="200"/>
      <c r="AH194" s="26"/>
      <c r="AI194" s="198"/>
      <c r="AJ194" s="198"/>
      <c r="AK194" s="198"/>
      <c r="AL194" s="198"/>
      <c r="AM194" s="198"/>
      <c r="AN194" s="198"/>
    </row>
    <row r="195" spans="1:40" ht="42" customHeight="1" x14ac:dyDescent="0.3">
      <c r="A195" s="339" t="s">
        <v>297</v>
      </c>
      <c r="B195" s="340"/>
      <c r="C195" s="294">
        <f>C192</f>
        <v>100</v>
      </c>
      <c r="D195" s="294">
        <f t="shared" ref="D195:G195" si="172">D192</f>
        <v>0.4</v>
      </c>
      <c r="E195" s="294">
        <f t="shared" si="172"/>
        <v>0.4</v>
      </c>
      <c r="F195" s="294">
        <f t="shared" si="172"/>
        <v>9.8000000000000007</v>
      </c>
      <c r="G195" s="294">
        <f t="shared" si="172"/>
        <v>47</v>
      </c>
      <c r="H195" s="294"/>
      <c r="L195" s="136"/>
      <c r="M195" s="295"/>
      <c r="N195" s="295"/>
      <c r="O195" s="295"/>
      <c r="P195" s="295"/>
      <c r="Q195" s="295"/>
      <c r="R195" s="295"/>
      <c r="W195" s="28" t="s">
        <v>21</v>
      </c>
      <c r="X195" s="25"/>
      <c r="Y195" s="296">
        <f t="shared" ref="Y195" si="173">SUM(Y191:Y194)</f>
        <v>640</v>
      </c>
      <c r="Z195" s="298">
        <f t="shared" ref="Z195" si="174">SUM(Z191:Z194)</f>
        <v>16.323999999999998</v>
      </c>
      <c r="AA195" s="298">
        <f t="shared" ref="AA195" si="175">SUM(AA191:AA194)</f>
        <v>18.297999999999998</v>
      </c>
      <c r="AB195" s="298">
        <f t="shared" ref="AB195" si="176">SUM(AB191:AB194)</f>
        <v>103.268</v>
      </c>
      <c r="AC195" s="298">
        <f t="shared" ref="AC195" si="177">SUM(AC191:AC194)</f>
        <v>648.86000000000013</v>
      </c>
      <c r="AD195" s="296"/>
      <c r="AH195" s="26"/>
      <c r="AI195" s="297"/>
      <c r="AJ195" s="297"/>
      <c r="AK195" s="297"/>
      <c r="AL195" s="297"/>
      <c r="AM195" s="297"/>
      <c r="AN195" s="297"/>
    </row>
    <row r="196" spans="1:40" ht="42" customHeight="1" x14ac:dyDescent="0.3">
      <c r="A196" s="362" t="s">
        <v>22</v>
      </c>
      <c r="B196" s="136" t="s">
        <v>234</v>
      </c>
      <c r="C196" s="209">
        <v>180</v>
      </c>
      <c r="D196" s="110">
        <f t="shared" ref="D196:E196" si="178">(N196)/M196*C196</f>
        <v>1.9440000000000002</v>
      </c>
      <c r="E196" s="110">
        <f t="shared" si="178"/>
        <v>2.052</v>
      </c>
      <c r="F196" s="110">
        <f t="shared" ref="F196" si="179">P196/M196*C196</f>
        <v>13.553999999999998</v>
      </c>
      <c r="G196" s="110">
        <f t="shared" ref="G196" si="180">Q196/M196*C196</f>
        <v>80.099999999999994</v>
      </c>
      <c r="H196" s="152">
        <v>152</v>
      </c>
      <c r="L196" s="136" t="s">
        <v>234</v>
      </c>
      <c r="M196" s="209">
        <v>1000</v>
      </c>
      <c r="N196" s="209">
        <v>10.8</v>
      </c>
      <c r="O196" s="209">
        <v>11.4</v>
      </c>
      <c r="P196" s="209">
        <v>75.3</v>
      </c>
      <c r="Q196" s="209">
        <v>445</v>
      </c>
      <c r="R196" s="152">
        <v>152</v>
      </c>
      <c r="W196" s="305" t="s">
        <v>22</v>
      </c>
      <c r="X196" s="29"/>
      <c r="Y196" s="30"/>
      <c r="Z196" s="31"/>
      <c r="AA196" s="31"/>
      <c r="AB196" s="31"/>
      <c r="AC196" s="31"/>
      <c r="AD196" s="32"/>
      <c r="AH196" s="33"/>
      <c r="AI196" s="34"/>
      <c r="AJ196" s="34"/>
      <c r="AK196" s="34"/>
      <c r="AL196" s="34"/>
      <c r="AM196" s="34"/>
      <c r="AN196" s="35"/>
    </row>
    <row r="197" spans="1:40" ht="42" customHeight="1" x14ac:dyDescent="0.3">
      <c r="A197" s="363"/>
      <c r="B197" s="136" t="s">
        <v>274</v>
      </c>
      <c r="C197" s="209">
        <v>150</v>
      </c>
      <c r="D197" s="110">
        <f t="shared" ref="D197:E197" si="181">(N197)/M197*C197</f>
        <v>12.750000000000002</v>
      </c>
      <c r="E197" s="110">
        <f t="shared" si="181"/>
        <v>12.450000000000003</v>
      </c>
      <c r="F197" s="110">
        <f>P197/M197*C197</f>
        <v>6</v>
      </c>
      <c r="G197" s="110">
        <f>Q197/M197*C197</f>
        <v>187.5</v>
      </c>
      <c r="H197" s="152">
        <v>377</v>
      </c>
      <c r="L197" s="136" t="s">
        <v>274</v>
      </c>
      <c r="M197" s="209">
        <v>100</v>
      </c>
      <c r="N197" s="209">
        <v>8.5</v>
      </c>
      <c r="O197" s="209">
        <v>8.3000000000000007</v>
      </c>
      <c r="P197" s="209">
        <v>4</v>
      </c>
      <c r="Q197" s="209">
        <v>125</v>
      </c>
      <c r="R197" s="152">
        <v>377</v>
      </c>
      <c r="W197" s="306"/>
      <c r="X197" s="25" t="s">
        <v>23</v>
      </c>
      <c r="Y197" s="200">
        <v>190</v>
      </c>
      <c r="Z197" s="201">
        <f t="shared" ref="Z197" si="182">AJ197/AI197*Y197</f>
        <v>1.387</v>
      </c>
      <c r="AA197" s="201">
        <f t="shared" ref="AA197" si="183">AK197/AI197*Y197</f>
        <v>3.8000000000000003</v>
      </c>
      <c r="AB197" s="201">
        <f t="shared" ref="AB197" si="184">AL197/AI197*Y197</f>
        <v>8.0939999999999994</v>
      </c>
      <c r="AC197" s="201">
        <f t="shared" ref="AC197" si="185">AM197/AI197*Y197</f>
        <v>72.2</v>
      </c>
      <c r="AD197" s="202">
        <v>133</v>
      </c>
      <c r="AH197" s="26" t="s">
        <v>24</v>
      </c>
      <c r="AI197" s="198">
        <v>1000</v>
      </c>
      <c r="AJ197" s="198">
        <v>7.3</v>
      </c>
      <c r="AK197" s="198">
        <v>20</v>
      </c>
      <c r="AL197" s="198">
        <v>42.6</v>
      </c>
      <c r="AM197" s="198">
        <v>380</v>
      </c>
      <c r="AN197" s="199">
        <v>133</v>
      </c>
    </row>
    <row r="198" spans="1:40" ht="42" customHeight="1" x14ac:dyDescent="0.3">
      <c r="A198" s="363"/>
      <c r="B198" s="136" t="s">
        <v>275</v>
      </c>
      <c r="C198" s="267">
        <v>100</v>
      </c>
      <c r="D198" s="110">
        <f t="shared" ref="D198" si="186">(N198)/M198*C198</f>
        <v>1.9</v>
      </c>
      <c r="E198" s="110">
        <f t="shared" ref="E198" si="187">(O198)/N198*D198</f>
        <v>4.0999999999999996</v>
      </c>
      <c r="F198" s="110">
        <f>P198/M198*C198</f>
        <v>12.7</v>
      </c>
      <c r="G198" s="110">
        <f>Q198/M198*C198</f>
        <v>95</v>
      </c>
      <c r="H198" s="268">
        <v>179</v>
      </c>
      <c r="L198" s="136" t="s">
        <v>275</v>
      </c>
      <c r="M198" s="267">
        <v>100</v>
      </c>
      <c r="N198" s="267">
        <v>1.9</v>
      </c>
      <c r="O198" s="267">
        <v>4.0999999999999996</v>
      </c>
      <c r="P198" s="267">
        <v>12.7</v>
      </c>
      <c r="Q198" s="267">
        <v>95</v>
      </c>
      <c r="R198" s="268">
        <v>179</v>
      </c>
      <c r="W198" s="306"/>
      <c r="X198" s="25" t="s">
        <v>23</v>
      </c>
      <c r="Y198" s="270">
        <v>190</v>
      </c>
      <c r="Z198" s="273">
        <f t="shared" ref="Z198" si="188">AJ198/AI198*Y198</f>
        <v>1.387</v>
      </c>
      <c r="AA198" s="273">
        <f t="shared" ref="AA198" si="189">AK198/AI198*Y198</f>
        <v>3.8000000000000003</v>
      </c>
      <c r="AB198" s="273">
        <f t="shared" ref="AB198" si="190">AL198/AI198*Y198</f>
        <v>8.0939999999999994</v>
      </c>
      <c r="AC198" s="273">
        <f t="shared" ref="AC198" si="191">AM198/AI198*Y198</f>
        <v>72.2</v>
      </c>
      <c r="AD198" s="269">
        <v>133</v>
      </c>
      <c r="AH198" s="26" t="s">
        <v>24</v>
      </c>
      <c r="AI198" s="271">
        <v>1000</v>
      </c>
      <c r="AJ198" s="271">
        <v>7.3</v>
      </c>
      <c r="AK198" s="271">
        <v>20</v>
      </c>
      <c r="AL198" s="271">
        <v>42.6</v>
      </c>
      <c r="AM198" s="271">
        <v>380</v>
      </c>
      <c r="AN198" s="272">
        <v>133</v>
      </c>
    </row>
    <row r="199" spans="1:40" ht="42" customHeight="1" x14ac:dyDescent="0.3">
      <c r="A199" s="363"/>
      <c r="B199" s="136" t="s">
        <v>276</v>
      </c>
      <c r="C199" s="267">
        <v>20</v>
      </c>
      <c r="D199" s="110">
        <f t="shared" ref="D199:D200" si="192">(N199)/M199*C199</f>
        <v>0.308</v>
      </c>
      <c r="E199" s="110">
        <f t="shared" ref="E199:E200" si="193">(O199)/N199*D199</f>
        <v>2.1259999999999999</v>
      </c>
      <c r="F199" s="110">
        <f>P199/M199*C199</f>
        <v>0.67599999999999993</v>
      </c>
      <c r="G199" s="110">
        <f>Q199/M199*C199</f>
        <v>23.060000000000002</v>
      </c>
      <c r="H199" s="268">
        <v>451</v>
      </c>
      <c r="L199" s="136" t="s">
        <v>276</v>
      </c>
      <c r="M199" s="267">
        <v>1000</v>
      </c>
      <c r="N199" s="267">
        <v>15.4</v>
      </c>
      <c r="O199" s="267">
        <v>106.3</v>
      </c>
      <c r="P199" s="267">
        <v>33.799999999999997</v>
      </c>
      <c r="Q199" s="267">
        <v>1153</v>
      </c>
      <c r="R199" s="268">
        <v>451</v>
      </c>
      <c r="W199" s="318"/>
      <c r="X199" s="25" t="s">
        <v>32</v>
      </c>
      <c r="Y199" s="200">
        <v>150</v>
      </c>
      <c r="Z199" s="201">
        <f t="shared" ref="Z199:Z202" si="194">AJ199/AI199*Y199</f>
        <v>0.375</v>
      </c>
      <c r="AA199" s="201">
        <f t="shared" ref="AA199:AA202" si="195">AK199/AI199*Y199</f>
        <v>0</v>
      </c>
      <c r="AB199" s="201">
        <f t="shared" ref="AB199:AB202" si="196">AL199/AI199*Y199</f>
        <v>20.25</v>
      </c>
      <c r="AC199" s="201">
        <f t="shared" ref="AC199:AC202" si="197">AM199/AI199*Y199</f>
        <v>82.5</v>
      </c>
      <c r="AD199" s="202">
        <v>527</v>
      </c>
      <c r="AH199" s="26" t="s">
        <v>32</v>
      </c>
      <c r="AI199" s="198">
        <v>200</v>
      </c>
      <c r="AJ199" s="198">
        <v>0.5</v>
      </c>
      <c r="AK199" s="198">
        <v>0</v>
      </c>
      <c r="AL199" s="198">
        <v>27</v>
      </c>
      <c r="AM199" s="198">
        <v>110</v>
      </c>
      <c r="AN199" s="199">
        <v>527</v>
      </c>
    </row>
    <row r="200" spans="1:40" ht="42" customHeight="1" x14ac:dyDescent="0.3">
      <c r="A200" s="363"/>
      <c r="B200" s="156" t="s">
        <v>32</v>
      </c>
      <c r="C200" s="266">
        <v>180</v>
      </c>
      <c r="D200" s="137">
        <f t="shared" si="192"/>
        <v>0.45</v>
      </c>
      <c r="E200" s="137">
        <f t="shared" si="193"/>
        <v>0</v>
      </c>
      <c r="F200" s="137">
        <f>P200/M200*C200</f>
        <v>24.3</v>
      </c>
      <c r="G200" s="137">
        <f t="shared" ref="G200" si="198">Q200/M200*C200</f>
        <v>99.000000000000014</v>
      </c>
      <c r="H200" s="266">
        <v>527</v>
      </c>
      <c r="L200" s="136" t="s">
        <v>32</v>
      </c>
      <c r="M200" s="267">
        <v>200</v>
      </c>
      <c r="N200" s="267">
        <v>0.5</v>
      </c>
      <c r="O200" s="267">
        <v>0</v>
      </c>
      <c r="P200" s="267">
        <v>27</v>
      </c>
      <c r="Q200" s="267">
        <v>110</v>
      </c>
      <c r="R200" s="268">
        <v>527</v>
      </c>
      <c r="W200" s="318"/>
      <c r="X200" s="25" t="s">
        <v>32</v>
      </c>
      <c r="Y200" s="270">
        <v>150</v>
      </c>
      <c r="Z200" s="273">
        <f t="shared" si="194"/>
        <v>0.375</v>
      </c>
      <c r="AA200" s="273">
        <f t="shared" si="195"/>
        <v>0</v>
      </c>
      <c r="AB200" s="273">
        <f t="shared" si="196"/>
        <v>20.25</v>
      </c>
      <c r="AC200" s="273">
        <f t="shared" si="197"/>
        <v>82.5</v>
      </c>
      <c r="AD200" s="269">
        <v>527</v>
      </c>
      <c r="AH200" s="26" t="s">
        <v>32</v>
      </c>
      <c r="AI200" s="271">
        <v>200</v>
      </c>
      <c r="AJ200" s="271">
        <v>0.5</v>
      </c>
      <c r="AK200" s="271">
        <v>0</v>
      </c>
      <c r="AL200" s="271">
        <v>27</v>
      </c>
      <c r="AM200" s="271">
        <v>110</v>
      </c>
      <c r="AN200" s="272">
        <v>527</v>
      </c>
    </row>
    <row r="201" spans="1:40" ht="42" customHeight="1" x14ac:dyDescent="0.3">
      <c r="A201" s="363"/>
      <c r="B201" s="156" t="s">
        <v>181</v>
      </c>
      <c r="C201" s="204">
        <v>25</v>
      </c>
      <c r="D201" s="137">
        <f t="shared" ref="D201:D202" si="199">(N201)/M201*C201</f>
        <v>1.9</v>
      </c>
      <c r="E201" s="137">
        <f t="shared" ref="E201:E202" si="200">(O201)/N201*D201</f>
        <v>0.2</v>
      </c>
      <c r="F201" s="137">
        <f t="shared" ref="F201:F202" si="201">(P201)/O201*E201</f>
        <v>12.3</v>
      </c>
      <c r="G201" s="137">
        <f t="shared" ref="G201:G202" si="202">Q201/M201*C201</f>
        <v>58.75</v>
      </c>
      <c r="H201" s="204">
        <v>114</v>
      </c>
      <c r="L201" s="136" t="s">
        <v>33</v>
      </c>
      <c r="M201" s="209">
        <v>100</v>
      </c>
      <c r="N201" s="209">
        <v>7.6</v>
      </c>
      <c r="O201" s="209">
        <v>0.8</v>
      </c>
      <c r="P201" s="209">
        <v>49.2</v>
      </c>
      <c r="Q201" s="209">
        <v>235</v>
      </c>
      <c r="R201" s="152">
        <v>114</v>
      </c>
      <c r="W201" s="360"/>
      <c r="X201" s="25" t="s">
        <v>33</v>
      </c>
      <c r="Y201" s="200">
        <v>60</v>
      </c>
      <c r="Z201" s="201">
        <f t="shared" si="194"/>
        <v>4.5599999999999996</v>
      </c>
      <c r="AA201" s="201">
        <f t="shared" si="195"/>
        <v>0.48</v>
      </c>
      <c r="AB201" s="201">
        <f t="shared" si="196"/>
        <v>29.520000000000003</v>
      </c>
      <c r="AC201" s="201">
        <f t="shared" si="197"/>
        <v>141</v>
      </c>
      <c r="AD201" s="202">
        <v>114</v>
      </c>
      <c r="AH201" s="26" t="s">
        <v>33</v>
      </c>
      <c r="AI201" s="198">
        <v>100</v>
      </c>
      <c r="AJ201" s="198">
        <v>7.6</v>
      </c>
      <c r="AK201" s="198">
        <v>0.8</v>
      </c>
      <c r="AL201" s="198">
        <v>49.2</v>
      </c>
      <c r="AM201" s="198">
        <v>235</v>
      </c>
      <c r="AN201" s="199">
        <v>114</v>
      </c>
    </row>
    <row r="202" spans="1:40" ht="42" customHeight="1" x14ac:dyDescent="0.3">
      <c r="A202" s="365"/>
      <c r="B202" s="156" t="s">
        <v>217</v>
      </c>
      <c r="C202" s="204">
        <v>25</v>
      </c>
      <c r="D202" s="137">
        <f t="shared" si="199"/>
        <v>1.6500000000000001</v>
      </c>
      <c r="E202" s="137">
        <f t="shared" si="200"/>
        <v>0.30000000000000004</v>
      </c>
      <c r="F202" s="137">
        <f t="shared" si="201"/>
        <v>8.3500000000000014</v>
      </c>
      <c r="G202" s="137">
        <f t="shared" si="202"/>
        <v>43.5</v>
      </c>
      <c r="H202" s="204">
        <v>115</v>
      </c>
      <c r="L202" s="136" t="s">
        <v>34</v>
      </c>
      <c r="M202" s="209">
        <v>100</v>
      </c>
      <c r="N202" s="209">
        <v>6.6</v>
      </c>
      <c r="O202" s="209">
        <v>1.2</v>
      </c>
      <c r="P202" s="209">
        <v>33.4</v>
      </c>
      <c r="Q202" s="209">
        <v>174</v>
      </c>
      <c r="R202" s="152">
        <v>115</v>
      </c>
      <c r="W202" s="361"/>
      <c r="X202" s="25" t="s">
        <v>34</v>
      </c>
      <c r="Y202" s="200">
        <v>50</v>
      </c>
      <c r="Z202" s="201">
        <f t="shared" si="194"/>
        <v>3.3000000000000003</v>
      </c>
      <c r="AA202" s="201">
        <f t="shared" si="195"/>
        <v>0.6</v>
      </c>
      <c r="AB202" s="201">
        <f t="shared" si="196"/>
        <v>16.7</v>
      </c>
      <c r="AC202" s="201">
        <f t="shared" si="197"/>
        <v>87</v>
      </c>
      <c r="AD202" s="202">
        <v>115</v>
      </c>
      <c r="AH202" s="26" t="s">
        <v>34</v>
      </c>
      <c r="AI202" s="198">
        <v>100</v>
      </c>
      <c r="AJ202" s="198">
        <v>6.6</v>
      </c>
      <c r="AK202" s="198">
        <v>1.2</v>
      </c>
      <c r="AL202" s="198">
        <v>33.4</v>
      </c>
      <c r="AM202" s="198">
        <v>174</v>
      </c>
      <c r="AN202" s="199">
        <v>115</v>
      </c>
    </row>
    <row r="203" spans="1:40" ht="42" customHeight="1" x14ac:dyDescent="0.3">
      <c r="A203" s="307" t="s">
        <v>35</v>
      </c>
      <c r="B203" s="308"/>
      <c r="C203" s="204">
        <f>SUM(C196:C202)</f>
        <v>680</v>
      </c>
      <c r="D203" s="137">
        <f>SUM(D196:D202)</f>
        <v>20.901999999999997</v>
      </c>
      <c r="E203" s="137">
        <f>SUM(E196:E202)</f>
        <v>21.228000000000005</v>
      </c>
      <c r="F203" s="137">
        <f>SUM(F196:F202)</f>
        <v>77.88</v>
      </c>
      <c r="G203" s="137">
        <f>SUM(G196:G202)</f>
        <v>586.91000000000008</v>
      </c>
      <c r="H203" s="204"/>
      <c r="L203" s="136"/>
      <c r="M203" s="209"/>
      <c r="N203" s="209"/>
      <c r="O203" s="209"/>
      <c r="P203" s="209"/>
      <c r="Q203" s="209"/>
      <c r="R203" s="152"/>
      <c r="W203" s="28" t="s">
        <v>35</v>
      </c>
      <c r="X203" s="25"/>
      <c r="Y203" s="200">
        <f>SUM(Y196:Y202)</f>
        <v>790</v>
      </c>
      <c r="Z203" s="201">
        <f>SUM(Z196:Z202)</f>
        <v>11.384</v>
      </c>
      <c r="AA203" s="201">
        <f>SUM(AA196:AA202)</f>
        <v>8.68</v>
      </c>
      <c r="AB203" s="201">
        <f>SUM(AB196:AB202)</f>
        <v>102.908</v>
      </c>
      <c r="AC203" s="201">
        <f>SUM(AC196:AC202)</f>
        <v>537.4</v>
      </c>
      <c r="AD203" s="202"/>
      <c r="AH203" s="26"/>
      <c r="AI203" s="198"/>
      <c r="AJ203" s="198"/>
      <c r="AK203" s="198"/>
      <c r="AL203" s="198"/>
      <c r="AM203" s="198"/>
      <c r="AN203" s="199"/>
    </row>
    <row r="204" spans="1:40" ht="42" customHeight="1" x14ac:dyDescent="0.3">
      <c r="A204" s="328" t="s">
        <v>36</v>
      </c>
      <c r="B204" s="136" t="s">
        <v>159</v>
      </c>
      <c r="C204" s="209">
        <v>60</v>
      </c>
      <c r="D204" s="110">
        <f>(N204)/M204*C204</f>
        <v>3.6</v>
      </c>
      <c r="E204" s="110">
        <f>(O204)/N204*D204</f>
        <v>1.7</v>
      </c>
      <c r="F204" s="110">
        <f>P204/M204*C204</f>
        <v>22.2</v>
      </c>
      <c r="G204" s="110">
        <f>Q204/M204*C204</f>
        <v>118</v>
      </c>
      <c r="H204" s="152">
        <v>560</v>
      </c>
      <c r="L204" s="136" t="s">
        <v>159</v>
      </c>
      <c r="M204" s="209">
        <v>60</v>
      </c>
      <c r="N204" s="209">
        <v>3.6</v>
      </c>
      <c r="O204" s="209">
        <v>1.7</v>
      </c>
      <c r="P204" s="209">
        <v>22.2</v>
      </c>
      <c r="Q204" s="209">
        <v>118</v>
      </c>
      <c r="R204" s="152">
        <v>560</v>
      </c>
      <c r="W204" s="331" t="s">
        <v>36</v>
      </c>
      <c r="X204" s="25" t="s">
        <v>115</v>
      </c>
      <c r="Y204" s="200">
        <v>40</v>
      </c>
      <c r="Z204" s="201">
        <f>AJ204/AI204*Y204</f>
        <v>1.1199999999999999</v>
      </c>
      <c r="AA204" s="201">
        <f>AK204/AI204*Y204</f>
        <v>1.32</v>
      </c>
      <c r="AB204" s="201">
        <f>AL204/AI204*Y204</f>
        <v>30.92</v>
      </c>
      <c r="AC204" s="201">
        <f>AM204/AI204*Y204</f>
        <v>140</v>
      </c>
      <c r="AD204" s="202">
        <v>607</v>
      </c>
      <c r="AH204" s="26" t="s">
        <v>115</v>
      </c>
      <c r="AI204" s="198">
        <v>100</v>
      </c>
      <c r="AJ204" s="198">
        <v>2.8</v>
      </c>
      <c r="AK204" s="198">
        <v>3.3</v>
      </c>
      <c r="AL204" s="198">
        <v>77.3</v>
      </c>
      <c r="AM204" s="198">
        <v>350</v>
      </c>
      <c r="AN204" s="199">
        <v>607</v>
      </c>
    </row>
    <row r="205" spans="1:40" ht="42" customHeight="1" x14ac:dyDescent="0.3">
      <c r="A205" s="328"/>
      <c r="B205" s="136" t="s">
        <v>102</v>
      </c>
      <c r="C205" s="209">
        <v>180</v>
      </c>
      <c r="D205" s="110">
        <f t="shared" ref="D205:E205" si="203">(N205)/M205*C205</f>
        <v>0.09</v>
      </c>
      <c r="E205" s="110">
        <f t="shared" si="203"/>
        <v>0</v>
      </c>
      <c r="F205" s="110">
        <f>P205/M205*C205</f>
        <v>13.68</v>
      </c>
      <c r="G205" s="110">
        <f>Q205/M205*C205</f>
        <v>54.9</v>
      </c>
      <c r="H205" s="152">
        <v>504</v>
      </c>
      <c r="L205" s="136" t="s">
        <v>102</v>
      </c>
      <c r="M205" s="209">
        <v>200</v>
      </c>
      <c r="N205" s="209">
        <v>0.1</v>
      </c>
      <c r="O205" s="209">
        <v>0</v>
      </c>
      <c r="P205" s="209">
        <v>15.2</v>
      </c>
      <c r="Q205" s="209">
        <v>61</v>
      </c>
      <c r="R205" s="152">
        <v>504</v>
      </c>
      <c r="W205" s="331"/>
      <c r="X205" s="25" t="s">
        <v>116</v>
      </c>
      <c r="Y205" s="200">
        <v>180</v>
      </c>
      <c r="Z205" s="201">
        <f>AJ205/AI205*Y205</f>
        <v>5.22</v>
      </c>
      <c r="AA205" s="201">
        <f>AK205/AI205*Y205</f>
        <v>4.5</v>
      </c>
      <c r="AB205" s="201">
        <f>AL205/AI205*Y205</f>
        <v>7.2</v>
      </c>
      <c r="AC205" s="201">
        <f>AM205/AI205*Y205</f>
        <v>90</v>
      </c>
      <c r="AD205" s="202">
        <v>535</v>
      </c>
      <c r="AH205" s="26" t="s">
        <v>116</v>
      </c>
      <c r="AI205" s="198">
        <v>200</v>
      </c>
      <c r="AJ205" s="198">
        <v>5.8</v>
      </c>
      <c r="AK205" s="198">
        <v>5</v>
      </c>
      <c r="AL205" s="198">
        <v>8</v>
      </c>
      <c r="AM205" s="198">
        <v>100</v>
      </c>
      <c r="AN205" s="199">
        <v>535</v>
      </c>
    </row>
    <row r="206" spans="1:40" ht="42" customHeight="1" x14ac:dyDescent="0.3">
      <c r="A206" s="307" t="s">
        <v>39</v>
      </c>
      <c r="B206" s="308"/>
      <c r="C206" s="204">
        <f>SUM(C204:C205)</f>
        <v>240</v>
      </c>
      <c r="D206" s="204">
        <f t="shared" ref="D206:G206" si="204">SUM(D204:D205)</f>
        <v>3.69</v>
      </c>
      <c r="E206" s="204">
        <f t="shared" si="204"/>
        <v>1.7</v>
      </c>
      <c r="F206" s="204">
        <f t="shared" si="204"/>
        <v>35.879999999999995</v>
      </c>
      <c r="G206" s="204">
        <f t="shared" si="204"/>
        <v>172.9</v>
      </c>
      <c r="H206" s="204"/>
      <c r="L206" s="136"/>
      <c r="M206" s="209"/>
      <c r="N206" s="209"/>
      <c r="O206" s="209"/>
      <c r="P206" s="209"/>
      <c r="Q206" s="209"/>
      <c r="R206" s="152"/>
      <c r="W206" s="28" t="s">
        <v>39</v>
      </c>
      <c r="X206" s="25"/>
      <c r="Y206" s="200" t="e">
        <f>SUM(#REF!)</f>
        <v>#REF!</v>
      </c>
      <c r="Z206" s="201" t="e">
        <f>SUM(#REF!)</f>
        <v>#REF!</v>
      </c>
      <c r="AA206" s="201" t="e">
        <f>SUM(#REF!)</f>
        <v>#REF!</v>
      </c>
      <c r="AB206" s="201" t="e">
        <f>SUM(#REF!)</f>
        <v>#REF!</v>
      </c>
      <c r="AC206" s="201" t="e">
        <f>SUM(#REF!)</f>
        <v>#REF!</v>
      </c>
      <c r="AD206" s="202"/>
      <c r="AH206" s="26"/>
      <c r="AI206" s="198"/>
      <c r="AJ206" s="198"/>
      <c r="AK206" s="198"/>
      <c r="AL206" s="198"/>
      <c r="AM206" s="198"/>
      <c r="AN206" s="199"/>
    </row>
    <row r="207" spans="1:40" ht="42" customHeight="1" x14ac:dyDescent="0.3">
      <c r="A207" s="362" t="s">
        <v>40</v>
      </c>
      <c r="B207" s="136" t="s">
        <v>158</v>
      </c>
      <c r="C207" s="209">
        <v>200</v>
      </c>
      <c r="D207" s="110">
        <f t="shared" ref="D207:E207" si="205">(N207)/M207*C207</f>
        <v>11.4</v>
      </c>
      <c r="E207" s="110">
        <f t="shared" si="205"/>
        <v>10.459999999999999</v>
      </c>
      <c r="F207" s="110">
        <f>P207/M207*C207</f>
        <v>49.44</v>
      </c>
      <c r="G207" s="110">
        <f>Q207/M207*C207</f>
        <v>337.40000000000003</v>
      </c>
      <c r="H207" s="152">
        <v>243</v>
      </c>
      <c r="L207" s="136" t="s">
        <v>158</v>
      </c>
      <c r="M207" s="209">
        <v>1000</v>
      </c>
      <c r="N207" s="209">
        <v>57</v>
      </c>
      <c r="O207" s="209">
        <v>52.3</v>
      </c>
      <c r="P207" s="209">
        <v>247.2</v>
      </c>
      <c r="Q207" s="209">
        <v>1687</v>
      </c>
      <c r="R207" s="152">
        <v>243</v>
      </c>
      <c r="W207" s="305" t="s">
        <v>40</v>
      </c>
      <c r="X207" s="38" t="s">
        <v>42</v>
      </c>
      <c r="Y207" s="39">
        <v>100</v>
      </c>
      <c r="Z207" s="201">
        <f>AJ207/AI207*Y207</f>
        <v>0.90000000000000013</v>
      </c>
      <c r="AA207" s="201">
        <f>AK207/AI207*Y207</f>
        <v>5.0999999999999996</v>
      </c>
      <c r="AB207" s="201">
        <f>AL207/AI207*Y207</f>
        <v>3.6000000000000005</v>
      </c>
      <c r="AC207" s="201">
        <f>AM207/AI207*Y207</f>
        <v>64</v>
      </c>
      <c r="AD207" s="40">
        <v>31</v>
      </c>
      <c r="AH207" s="41" t="s">
        <v>42</v>
      </c>
      <c r="AI207" s="42">
        <v>100</v>
      </c>
      <c r="AJ207" s="42">
        <v>0.9</v>
      </c>
      <c r="AK207" s="42">
        <v>5.0999999999999996</v>
      </c>
      <c r="AL207" s="42">
        <v>3.6</v>
      </c>
      <c r="AM207" s="42">
        <v>64</v>
      </c>
      <c r="AN207" s="43">
        <v>31</v>
      </c>
    </row>
    <row r="208" spans="1:40" ht="42" customHeight="1" x14ac:dyDescent="0.3">
      <c r="A208" s="363"/>
      <c r="B208" s="136" t="s">
        <v>101</v>
      </c>
      <c r="C208" s="209">
        <v>200</v>
      </c>
      <c r="D208" s="110">
        <f>(N208)/M208*C208</f>
        <v>5.8</v>
      </c>
      <c r="E208" s="110">
        <f>(O208)/N208*D208</f>
        <v>5</v>
      </c>
      <c r="F208" s="110">
        <f>P208/M208*C208</f>
        <v>9.6</v>
      </c>
      <c r="G208" s="110">
        <f>Q208/M208*C208</f>
        <v>106</v>
      </c>
      <c r="H208" s="152">
        <v>534</v>
      </c>
      <c r="L208" s="136" t="s">
        <v>101</v>
      </c>
      <c r="M208" s="209">
        <v>200</v>
      </c>
      <c r="N208" s="209">
        <v>5.8</v>
      </c>
      <c r="O208" s="209">
        <v>5</v>
      </c>
      <c r="P208" s="209">
        <v>9.6</v>
      </c>
      <c r="Q208" s="209">
        <v>106</v>
      </c>
      <c r="R208" s="152">
        <v>534</v>
      </c>
      <c r="W208" s="364"/>
      <c r="X208" s="25" t="s">
        <v>44</v>
      </c>
      <c r="Y208" s="200">
        <v>100</v>
      </c>
      <c r="Z208" s="201">
        <f>AJ208/AI208*Y208</f>
        <v>3.7000000000000006</v>
      </c>
      <c r="AA208" s="201">
        <f>AK208/AI208*Y208</f>
        <v>6.1</v>
      </c>
      <c r="AB208" s="201">
        <f>AL208/AI208*Y208</f>
        <v>12.7</v>
      </c>
      <c r="AC208" s="201">
        <f>AM208/AI208*Y208</f>
        <v>141</v>
      </c>
      <c r="AD208" s="202">
        <v>214</v>
      </c>
      <c r="AH208" s="26" t="s">
        <v>44</v>
      </c>
      <c r="AI208" s="198">
        <v>100</v>
      </c>
      <c r="AJ208" s="198">
        <v>3.7</v>
      </c>
      <c r="AK208" s="198">
        <v>6.1</v>
      </c>
      <c r="AL208" s="198">
        <v>12.7</v>
      </c>
      <c r="AM208" s="198">
        <v>141</v>
      </c>
      <c r="AN208" s="199">
        <v>214</v>
      </c>
    </row>
    <row r="209" spans="1:41" ht="42" customHeight="1" x14ac:dyDescent="0.3">
      <c r="A209" s="363"/>
      <c r="B209" s="156" t="s">
        <v>181</v>
      </c>
      <c r="C209" s="204">
        <v>25</v>
      </c>
      <c r="D209" s="137">
        <f t="shared" ref="D209:D210" si="206">(N209)/M209*C209</f>
        <v>1.9</v>
      </c>
      <c r="E209" s="137">
        <f t="shared" ref="E209:E210" si="207">(O209)/N209*D209</f>
        <v>0.2</v>
      </c>
      <c r="F209" s="137">
        <f t="shared" ref="F209:F210" si="208">(P209)/O209*E209</f>
        <v>12.3</v>
      </c>
      <c r="G209" s="137">
        <f t="shared" ref="G209:G210" si="209">Q209/M209*C209</f>
        <v>58.75</v>
      </c>
      <c r="H209" s="204">
        <v>114</v>
      </c>
      <c r="L209" s="136" t="s">
        <v>33</v>
      </c>
      <c r="M209" s="209">
        <v>100</v>
      </c>
      <c r="N209" s="209">
        <v>7.6</v>
      </c>
      <c r="O209" s="209">
        <v>0.8</v>
      </c>
      <c r="P209" s="209">
        <v>49.2</v>
      </c>
      <c r="Q209" s="209">
        <v>235</v>
      </c>
      <c r="R209" s="152">
        <v>114</v>
      </c>
      <c r="W209" s="364"/>
      <c r="X209" s="25" t="s">
        <v>33</v>
      </c>
      <c r="Y209" s="200">
        <v>60</v>
      </c>
      <c r="Z209" s="201">
        <f t="shared" ref="Z209:Z210" si="210">AJ209/AI209*Y209</f>
        <v>4.5599999999999996</v>
      </c>
      <c r="AA209" s="201">
        <f t="shared" ref="AA209:AA210" si="211">AK209/AI209*Y209</f>
        <v>0.48</v>
      </c>
      <c r="AB209" s="201">
        <f t="shared" ref="AB209:AB210" si="212">AL209/AI209*Y209</f>
        <v>29.520000000000003</v>
      </c>
      <c r="AC209" s="201">
        <f t="shared" ref="AC209:AC210" si="213">AM209/AI209*Y209</f>
        <v>141</v>
      </c>
      <c r="AD209" s="202">
        <v>114</v>
      </c>
      <c r="AH209" s="26" t="s">
        <v>33</v>
      </c>
      <c r="AI209" s="198">
        <v>100</v>
      </c>
      <c r="AJ209" s="198">
        <v>7.6</v>
      </c>
      <c r="AK209" s="198">
        <v>0.8</v>
      </c>
      <c r="AL209" s="198">
        <v>49.2</v>
      </c>
      <c r="AM209" s="198">
        <v>235</v>
      </c>
      <c r="AN209" s="199">
        <v>114</v>
      </c>
    </row>
    <row r="210" spans="1:41" ht="42" customHeight="1" x14ac:dyDescent="0.3">
      <c r="A210" s="363"/>
      <c r="B210" s="156" t="s">
        <v>217</v>
      </c>
      <c r="C210" s="204">
        <v>25</v>
      </c>
      <c r="D210" s="137">
        <f t="shared" si="206"/>
        <v>1.6500000000000001</v>
      </c>
      <c r="E210" s="137">
        <f t="shared" si="207"/>
        <v>0.30000000000000004</v>
      </c>
      <c r="F210" s="137">
        <f t="shared" si="208"/>
        <v>8.3500000000000014</v>
      </c>
      <c r="G210" s="137">
        <f t="shared" si="209"/>
        <v>43.5</v>
      </c>
      <c r="H210" s="204">
        <v>115</v>
      </c>
      <c r="L210" s="136" t="s">
        <v>34</v>
      </c>
      <c r="M210" s="209">
        <v>100</v>
      </c>
      <c r="N210" s="209">
        <v>6.6</v>
      </c>
      <c r="O210" s="209">
        <v>1.2</v>
      </c>
      <c r="P210" s="209">
        <v>33.4</v>
      </c>
      <c r="Q210" s="209">
        <v>174</v>
      </c>
      <c r="R210" s="152">
        <v>115</v>
      </c>
      <c r="W210" s="364"/>
      <c r="X210" s="25" t="s">
        <v>34</v>
      </c>
      <c r="Y210" s="200">
        <v>50</v>
      </c>
      <c r="Z210" s="201">
        <f t="shared" si="210"/>
        <v>3.3000000000000003</v>
      </c>
      <c r="AA210" s="201">
        <f t="shared" si="211"/>
        <v>0.6</v>
      </c>
      <c r="AB210" s="201">
        <f t="shared" si="212"/>
        <v>16.7</v>
      </c>
      <c r="AC210" s="201">
        <f t="shared" si="213"/>
        <v>87</v>
      </c>
      <c r="AD210" s="202">
        <v>115</v>
      </c>
      <c r="AH210" s="26" t="s">
        <v>34</v>
      </c>
      <c r="AI210" s="198">
        <v>100</v>
      </c>
      <c r="AJ210" s="198">
        <v>6.6</v>
      </c>
      <c r="AK210" s="198">
        <v>1.2</v>
      </c>
      <c r="AL210" s="198">
        <v>33.4</v>
      </c>
      <c r="AM210" s="198">
        <v>174</v>
      </c>
      <c r="AN210" s="199">
        <v>115</v>
      </c>
    </row>
    <row r="211" spans="1:41" ht="42" customHeight="1" x14ac:dyDescent="0.3">
      <c r="A211" s="307" t="s">
        <v>47</v>
      </c>
      <c r="B211" s="308"/>
      <c r="C211" s="204">
        <f>SUM(C207:C210)</f>
        <v>450</v>
      </c>
      <c r="D211" s="137">
        <f>SUM(D208:D210)</f>
        <v>9.35</v>
      </c>
      <c r="E211" s="137">
        <f>SUM(E208:E210)</f>
        <v>5.5</v>
      </c>
      <c r="F211" s="137">
        <f>SUM(F208:F210)</f>
        <v>30.25</v>
      </c>
      <c r="G211" s="137">
        <f>SUM(G208:G210)</f>
        <v>208.25</v>
      </c>
      <c r="H211" s="204"/>
      <c r="L211" s="136"/>
      <c r="M211" s="209"/>
      <c r="N211" s="209"/>
      <c r="O211" s="209"/>
      <c r="P211" s="209"/>
      <c r="Q211" s="209"/>
      <c r="R211" s="209"/>
      <c r="W211" s="28" t="s">
        <v>47</v>
      </c>
      <c r="X211" s="25"/>
      <c r="Y211" s="200">
        <f>SUM(Y207:Y210)</f>
        <v>310</v>
      </c>
      <c r="Z211" s="201">
        <f>SUM(Z208:Z210)</f>
        <v>11.56</v>
      </c>
      <c r="AA211" s="201">
        <f>SUM(AA208:AA210)</f>
        <v>7.18</v>
      </c>
      <c r="AB211" s="201">
        <f>SUM(AB208:AB210)</f>
        <v>58.92</v>
      </c>
      <c r="AC211" s="201">
        <f>SUM(AC208:AC210)</f>
        <v>369</v>
      </c>
      <c r="AD211" s="200"/>
      <c r="AH211" s="26"/>
      <c r="AI211" s="198"/>
      <c r="AJ211" s="198"/>
      <c r="AK211" s="198"/>
      <c r="AL211" s="198"/>
      <c r="AM211" s="198"/>
      <c r="AN211" s="198"/>
    </row>
    <row r="212" spans="1:41" ht="42" customHeight="1" x14ac:dyDescent="0.3">
      <c r="A212" s="307" t="s">
        <v>69</v>
      </c>
      <c r="B212" s="308"/>
      <c r="C212" s="217">
        <f>C211+C206+C203+C194+C192</f>
        <v>1885</v>
      </c>
      <c r="D212" s="137">
        <f>D211+D206+D203+D194</f>
        <v>52.74314285714285</v>
      </c>
      <c r="E212" s="137">
        <f>E211+E206+E203+E194</f>
        <v>56.834571428571437</v>
      </c>
      <c r="F212" s="137">
        <f>F211+F206+F203+F194</f>
        <v>206.50657142857142</v>
      </c>
      <c r="G212" s="137">
        <f>G211+G206+G203+G194</f>
        <v>1549.6057142857144</v>
      </c>
      <c r="H212" s="204"/>
      <c r="L212" s="136"/>
      <c r="M212" s="209"/>
      <c r="N212" s="209"/>
      <c r="O212" s="209"/>
      <c r="P212" s="209"/>
      <c r="Q212" s="209"/>
      <c r="R212" s="209"/>
      <c r="W212" s="28" t="s">
        <v>48</v>
      </c>
      <c r="X212" s="25"/>
      <c r="Y212" s="200" t="e">
        <f>Y211+Y206+Y203+Y194</f>
        <v>#REF!</v>
      </c>
      <c r="Z212" s="201" t="e">
        <f>Z211+Z206+Z203+Z194</f>
        <v>#REF!</v>
      </c>
      <c r="AA212" s="201" t="e">
        <f>AA211+AA206+AA203+AA194</f>
        <v>#REF!</v>
      </c>
      <c r="AB212" s="201" t="e">
        <f>AB211+AB206+AB203+AB194</f>
        <v>#REF!</v>
      </c>
      <c r="AC212" s="201" t="e">
        <f>AC211+AC206+AC203+AC194</f>
        <v>#REF!</v>
      </c>
      <c r="AD212" s="200"/>
      <c r="AH212" s="26"/>
      <c r="AI212" s="198"/>
      <c r="AJ212" s="198"/>
      <c r="AK212" s="198"/>
      <c r="AL212" s="198"/>
      <c r="AM212" s="198"/>
      <c r="AN212" s="198"/>
    </row>
    <row r="213" spans="1:41" ht="42" customHeight="1" x14ac:dyDescent="0.3">
      <c r="A213" s="307" t="s">
        <v>49</v>
      </c>
      <c r="B213" s="308"/>
      <c r="C213" s="219">
        <v>1800</v>
      </c>
      <c r="D213" s="221">
        <v>54</v>
      </c>
      <c r="E213" s="221">
        <v>60</v>
      </c>
      <c r="F213" s="221">
        <v>261</v>
      </c>
      <c r="G213" s="221">
        <v>1800</v>
      </c>
      <c r="H213" s="219"/>
      <c r="L213" s="230"/>
      <c r="M213" s="230"/>
      <c r="N213" s="230"/>
      <c r="O213" s="230"/>
      <c r="P213" s="230"/>
      <c r="Q213" s="230"/>
      <c r="R213" s="229"/>
      <c r="W213" s="45" t="s">
        <v>49</v>
      </c>
      <c r="X213" s="46"/>
      <c r="Y213" s="47">
        <v>1800</v>
      </c>
      <c r="Z213" s="51">
        <v>54</v>
      </c>
      <c r="AA213" s="51">
        <v>60</v>
      </c>
      <c r="AB213" s="51">
        <v>261</v>
      </c>
      <c r="AC213" s="51">
        <v>1800</v>
      </c>
      <c r="AD213" s="48"/>
      <c r="AH213" s="47"/>
      <c r="AI213" s="49"/>
      <c r="AJ213" s="49"/>
      <c r="AK213" s="49"/>
      <c r="AL213" s="49"/>
      <c r="AM213" s="49"/>
      <c r="AN213" s="50"/>
    </row>
    <row r="214" spans="1:41" ht="42" customHeight="1" x14ac:dyDescent="0.3">
      <c r="A214" s="328" t="s">
        <v>5</v>
      </c>
      <c r="B214" s="328" t="s">
        <v>6</v>
      </c>
      <c r="C214" s="329" t="s">
        <v>7</v>
      </c>
      <c r="D214" s="328" t="s">
        <v>8</v>
      </c>
      <c r="E214" s="328"/>
      <c r="F214" s="328"/>
      <c r="G214" s="328" t="s">
        <v>9</v>
      </c>
      <c r="H214" s="329" t="s">
        <v>10</v>
      </c>
      <c r="K214" s="210"/>
      <c r="L214" s="311" t="s">
        <v>6</v>
      </c>
      <c r="M214" s="311" t="s">
        <v>7</v>
      </c>
      <c r="N214" s="311" t="s">
        <v>8</v>
      </c>
      <c r="O214" s="311"/>
      <c r="P214" s="311"/>
      <c r="Q214" s="311" t="s">
        <v>9</v>
      </c>
      <c r="R214" s="320" t="s">
        <v>10</v>
      </c>
      <c r="S214" s="22"/>
      <c r="T214" s="22"/>
      <c r="U214" s="22"/>
      <c r="V214" s="22"/>
      <c r="W214" s="322" t="s">
        <v>5</v>
      </c>
      <c r="X214" s="323" t="s">
        <v>6</v>
      </c>
      <c r="Y214" s="324" t="s">
        <v>7</v>
      </c>
      <c r="Z214" s="325" t="s">
        <v>8</v>
      </c>
      <c r="AA214" s="325"/>
      <c r="AB214" s="325"/>
      <c r="AC214" s="325" t="s">
        <v>9</v>
      </c>
      <c r="AD214" s="326" t="s">
        <v>10</v>
      </c>
      <c r="AE214" s="21"/>
      <c r="AF214" s="21"/>
      <c r="AG214" s="21"/>
      <c r="AH214" s="327" t="s">
        <v>6</v>
      </c>
      <c r="AI214" s="309" t="s">
        <v>7</v>
      </c>
      <c r="AJ214" s="309" t="s">
        <v>8</v>
      </c>
      <c r="AK214" s="309"/>
      <c r="AL214" s="309"/>
      <c r="AM214" s="309" t="s">
        <v>9</v>
      </c>
      <c r="AN214" s="313" t="s">
        <v>10</v>
      </c>
      <c r="AO214" s="21"/>
    </row>
    <row r="215" spans="1:41" ht="42" customHeight="1" x14ac:dyDescent="0.3">
      <c r="A215" s="328"/>
      <c r="B215" s="328"/>
      <c r="C215" s="329"/>
      <c r="D215" s="203" t="s">
        <v>11</v>
      </c>
      <c r="E215" s="203" t="s">
        <v>12</v>
      </c>
      <c r="F215" s="203" t="s">
        <v>13</v>
      </c>
      <c r="G215" s="328"/>
      <c r="H215" s="329"/>
      <c r="K215" s="210"/>
      <c r="L215" s="312"/>
      <c r="M215" s="312"/>
      <c r="N215" s="209" t="s">
        <v>11</v>
      </c>
      <c r="O215" s="209" t="s">
        <v>12</v>
      </c>
      <c r="P215" s="209" t="s">
        <v>13</v>
      </c>
      <c r="Q215" s="312"/>
      <c r="R215" s="321"/>
      <c r="S215" s="22"/>
      <c r="T215" s="22"/>
      <c r="U215" s="22"/>
      <c r="V215" s="22"/>
      <c r="W215" s="322"/>
      <c r="X215" s="323"/>
      <c r="Y215" s="324"/>
      <c r="Z215" s="201" t="s">
        <v>11</v>
      </c>
      <c r="AA215" s="201" t="s">
        <v>12</v>
      </c>
      <c r="AB215" s="201" t="s">
        <v>13</v>
      </c>
      <c r="AC215" s="325"/>
      <c r="AD215" s="326"/>
      <c r="AE215" s="21"/>
      <c r="AF215" s="21"/>
      <c r="AG215" s="21"/>
      <c r="AH215" s="324"/>
      <c r="AI215" s="310"/>
      <c r="AJ215" s="198" t="s">
        <v>11</v>
      </c>
      <c r="AK215" s="198" t="s">
        <v>12</v>
      </c>
      <c r="AL215" s="198" t="s">
        <v>13</v>
      </c>
      <c r="AM215" s="310"/>
      <c r="AN215" s="314"/>
      <c r="AO215" s="21"/>
    </row>
    <row r="216" spans="1:41" ht="57.75" customHeight="1" x14ac:dyDescent="0.3">
      <c r="A216" s="287" t="s">
        <v>289</v>
      </c>
      <c r="B216" s="214"/>
      <c r="C216" s="213"/>
      <c r="D216" s="215"/>
      <c r="E216" s="215"/>
      <c r="F216" s="215"/>
      <c r="G216" s="215"/>
      <c r="H216" s="213"/>
      <c r="L216" s="136"/>
      <c r="M216" s="209"/>
      <c r="N216" s="209"/>
      <c r="O216" s="209"/>
      <c r="P216" s="209"/>
      <c r="Q216" s="209"/>
      <c r="R216" s="152"/>
      <c r="W216" s="28" t="s">
        <v>14</v>
      </c>
      <c r="X216" s="25"/>
      <c r="Y216" s="200"/>
      <c r="Z216" s="201"/>
      <c r="AA216" s="201"/>
      <c r="AB216" s="201"/>
      <c r="AC216" s="201"/>
      <c r="AD216" s="202"/>
      <c r="AH216" s="26"/>
      <c r="AI216" s="198"/>
      <c r="AJ216" s="198"/>
      <c r="AK216" s="198"/>
      <c r="AL216" s="198"/>
      <c r="AM216" s="198"/>
      <c r="AN216" s="199"/>
    </row>
    <row r="217" spans="1:41" ht="42" customHeight="1" x14ac:dyDescent="0.3">
      <c r="A217" s="336" t="s">
        <v>15</v>
      </c>
      <c r="B217" s="136" t="s">
        <v>125</v>
      </c>
      <c r="C217" s="209">
        <v>180</v>
      </c>
      <c r="D217" s="110">
        <f t="shared" ref="D217:E219" si="214">(N217)/M217*C217</f>
        <v>7.7939999999999996</v>
      </c>
      <c r="E217" s="110">
        <f t="shared" si="214"/>
        <v>10.709999999999999</v>
      </c>
      <c r="F217" s="110">
        <f>P217/M217*C217</f>
        <v>34.235999999999997</v>
      </c>
      <c r="G217" s="110">
        <f>Q217/M217*C217</f>
        <v>264.42</v>
      </c>
      <c r="H217" s="152">
        <v>262</v>
      </c>
      <c r="L217" s="136" t="s">
        <v>125</v>
      </c>
      <c r="M217" s="209">
        <v>1000</v>
      </c>
      <c r="N217" s="209">
        <v>43.3</v>
      </c>
      <c r="O217" s="209">
        <v>59.5</v>
      </c>
      <c r="P217" s="209">
        <v>190.2</v>
      </c>
      <c r="Q217" s="209">
        <v>1469</v>
      </c>
      <c r="R217" s="152">
        <v>262</v>
      </c>
      <c r="W217" s="302" t="s">
        <v>15</v>
      </c>
      <c r="X217" s="25" t="s">
        <v>16</v>
      </c>
      <c r="Y217" s="200">
        <v>180</v>
      </c>
      <c r="Z217" s="201">
        <f>AJ217/AI217*Y217</f>
        <v>7.7039999999999997</v>
      </c>
      <c r="AA217" s="201">
        <f>AK217/AI217*Y217</f>
        <v>12.707999999999998</v>
      </c>
      <c r="AB217" s="201">
        <f>AL217/AI217*Y217</f>
        <v>28.367999999999999</v>
      </c>
      <c r="AC217" s="201">
        <f>AM217/AI217*Y217</f>
        <v>258.66000000000003</v>
      </c>
      <c r="AD217" s="202">
        <v>253</v>
      </c>
      <c r="AH217" s="26" t="s">
        <v>16</v>
      </c>
      <c r="AI217" s="198">
        <v>1000</v>
      </c>
      <c r="AJ217" s="198">
        <v>42.8</v>
      </c>
      <c r="AK217" s="198">
        <v>70.599999999999994</v>
      </c>
      <c r="AL217" s="198">
        <v>157.6</v>
      </c>
      <c r="AM217" s="198">
        <v>1437</v>
      </c>
      <c r="AN217" s="199">
        <v>253</v>
      </c>
    </row>
    <row r="218" spans="1:41" ht="42" customHeight="1" x14ac:dyDescent="0.3">
      <c r="A218" s="336"/>
      <c r="B218" s="136" t="s">
        <v>52</v>
      </c>
      <c r="C218" s="209">
        <v>180</v>
      </c>
      <c r="D218" s="110">
        <f t="shared" si="214"/>
        <v>2.88</v>
      </c>
      <c r="E218" s="110">
        <f t="shared" si="214"/>
        <v>2.4299999999999997</v>
      </c>
      <c r="F218" s="110">
        <f>P218/M218*C218</f>
        <v>14.31</v>
      </c>
      <c r="G218" s="110">
        <f>Q218/M218*C218</f>
        <v>71.100000000000009</v>
      </c>
      <c r="H218" s="152">
        <v>513</v>
      </c>
      <c r="L218" s="136" t="s">
        <v>53</v>
      </c>
      <c r="M218" s="209">
        <v>200</v>
      </c>
      <c r="N218" s="209">
        <v>3.2</v>
      </c>
      <c r="O218" s="209">
        <v>2.7</v>
      </c>
      <c r="P218" s="209">
        <v>15.9</v>
      </c>
      <c r="Q218" s="209">
        <v>79</v>
      </c>
      <c r="R218" s="152">
        <v>513</v>
      </c>
      <c r="W218" s="302"/>
      <c r="X218" s="25" t="s">
        <v>18</v>
      </c>
      <c r="Y218" s="200">
        <v>180</v>
      </c>
      <c r="Z218" s="201">
        <f>AJ218/AI218*Y218</f>
        <v>3.24</v>
      </c>
      <c r="AA218" s="201">
        <f>AK218/AI218*Y218</f>
        <v>2.97</v>
      </c>
      <c r="AB218" s="201">
        <f>AL218/AI218*Y218</f>
        <v>22.5</v>
      </c>
      <c r="AC218" s="201">
        <f>AM218/AI218*Y218</f>
        <v>129.6</v>
      </c>
      <c r="AD218" s="202">
        <v>508</v>
      </c>
      <c r="AH218" s="26" t="s">
        <v>18</v>
      </c>
      <c r="AI218" s="198">
        <v>200</v>
      </c>
      <c r="AJ218" s="198">
        <v>3.6</v>
      </c>
      <c r="AK218" s="198">
        <v>3.3</v>
      </c>
      <c r="AL218" s="198">
        <v>25</v>
      </c>
      <c r="AM218" s="198">
        <v>144</v>
      </c>
      <c r="AN218" s="199">
        <v>508</v>
      </c>
    </row>
    <row r="219" spans="1:41" ht="42" customHeight="1" x14ac:dyDescent="0.3">
      <c r="A219" s="336"/>
      <c r="B219" s="136" t="s">
        <v>197</v>
      </c>
      <c r="C219" s="152">
        <v>50</v>
      </c>
      <c r="D219" s="110">
        <f t="shared" si="214"/>
        <v>2</v>
      </c>
      <c r="E219" s="110">
        <f t="shared" si="214"/>
        <v>20.833333333333336</v>
      </c>
      <c r="F219" s="110">
        <f>P219/M219*C219</f>
        <v>12.5</v>
      </c>
      <c r="G219" s="110">
        <f>Q219/M219*C219</f>
        <v>245.00000000000003</v>
      </c>
      <c r="H219" s="152">
        <v>100</v>
      </c>
      <c r="L219" s="136" t="s">
        <v>108</v>
      </c>
      <c r="M219" s="209">
        <v>30</v>
      </c>
      <c r="N219" s="209">
        <v>1.2</v>
      </c>
      <c r="O219" s="209">
        <v>12.5</v>
      </c>
      <c r="P219" s="209">
        <v>7.5</v>
      </c>
      <c r="Q219" s="209">
        <v>147</v>
      </c>
      <c r="R219" s="152">
        <v>100</v>
      </c>
      <c r="W219" s="302"/>
      <c r="X219" s="25" t="s">
        <v>19</v>
      </c>
      <c r="Y219" s="200">
        <v>30</v>
      </c>
      <c r="Z219" s="201">
        <f>(AJ219)/AI219*Y219</f>
        <v>2.25</v>
      </c>
      <c r="AA219" s="201">
        <f>(AK219)/AJ219*Z219</f>
        <v>0.87</v>
      </c>
      <c r="AB219" s="201">
        <f>(AL219)/AK219*AA219</f>
        <v>15.420000000000002</v>
      </c>
      <c r="AC219" s="201">
        <f>AM219/AI219*Y219</f>
        <v>78.600000000000009</v>
      </c>
      <c r="AD219" s="202">
        <v>117</v>
      </c>
      <c r="AG219" s="15"/>
      <c r="AH219" s="25" t="s">
        <v>19</v>
      </c>
      <c r="AI219" s="198">
        <v>100</v>
      </c>
      <c r="AJ219" s="198">
        <v>7.5</v>
      </c>
      <c r="AK219" s="198">
        <v>2.9</v>
      </c>
      <c r="AL219" s="198">
        <v>51.4</v>
      </c>
      <c r="AM219" s="198">
        <v>262</v>
      </c>
      <c r="AN219" s="199">
        <v>117</v>
      </c>
    </row>
    <row r="220" spans="1:41" s="114" customFormat="1" ht="92.25" customHeight="1" x14ac:dyDescent="0.3">
      <c r="A220" s="336"/>
      <c r="B220" s="216" t="s">
        <v>282</v>
      </c>
      <c r="C220" s="204">
        <v>100</v>
      </c>
      <c r="D220" s="217">
        <f>(N220)/M220*C220</f>
        <v>0.4</v>
      </c>
      <c r="E220" s="217">
        <f>(O220)/N220*D220</f>
        <v>0.4</v>
      </c>
      <c r="F220" s="217">
        <f>(P220)/O220*E220</f>
        <v>9.8000000000000007</v>
      </c>
      <c r="G220" s="217">
        <f>Q220/M220*C220</f>
        <v>47</v>
      </c>
      <c r="H220" s="204">
        <v>118</v>
      </c>
      <c r="I220" s="240"/>
      <c r="J220" s="240"/>
      <c r="K220" s="241"/>
      <c r="L220" s="216" t="s">
        <v>235</v>
      </c>
      <c r="M220" s="152">
        <v>100</v>
      </c>
      <c r="N220" s="152">
        <v>0.4</v>
      </c>
      <c r="O220" s="152">
        <v>0.4</v>
      </c>
      <c r="P220" s="152">
        <v>9.8000000000000007</v>
      </c>
      <c r="Q220" s="152">
        <v>47</v>
      </c>
      <c r="R220" s="152">
        <v>118</v>
      </c>
      <c r="S220" s="116"/>
      <c r="T220" s="116"/>
      <c r="U220" s="116"/>
      <c r="V220" s="116"/>
      <c r="W220" s="315"/>
      <c r="X220" s="117" t="s">
        <v>20</v>
      </c>
      <c r="Y220" s="202">
        <v>110</v>
      </c>
      <c r="Z220" s="118">
        <f>AJ220/AI220*Y220</f>
        <v>0.44</v>
      </c>
      <c r="AA220" s="118">
        <f>AK220/AI220*Y220</f>
        <v>0.44</v>
      </c>
      <c r="AB220" s="118">
        <f>AL220/AI220*Y220</f>
        <v>10.780000000000001</v>
      </c>
      <c r="AC220" s="118">
        <f>AM220/AI220*Y220</f>
        <v>51.699999999999996</v>
      </c>
      <c r="AD220" s="202">
        <v>118</v>
      </c>
      <c r="AE220" s="113"/>
      <c r="AF220" s="113"/>
      <c r="AG220" s="113"/>
      <c r="AH220" s="115" t="s">
        <v>20</v>
      </c>
      <c r="AI220" s="199">
        <v>100</v>
      </c>
      <c r="AJ220" s="199">
        <v>0.4</v>
      </c>
      <c r="AK220" s="199">
        <v>0.4</v>
      </c>
      <c r="AL220" s="199">
        <v>9.8000000000000007</v>
      </c>
      <c r="AM220" s="199">
        <v>47</v>
      </c>
      <c r="AN220" s="199">
        <v>118</v>
      </c>
      <c r="AO220" s="113"/>
    </row>
    <row r="221" spans="1:41" ht="42" customHeight="1" x14ac:dyDescent="0.3">
      <c r="A221" s="336"/>
      <c r="B221" s="156"/>
      <c r="C221" s="204"/>
      <c r="D221" s="137"/>
      <c r="E221" s="137"/>
      <c r="F221" s="137"/>
      <c r="G221" s="137"/>
      <c r="H221" s="204"/>
      <c r="L221" s="136"/>
      <c r="M221" s="209"/>
      <c r="N221" s="209"/>
      <c r="O221" s="209"/>
      <c r="P221" s="209"/>
      <c r="Q221" s="209"/>
      <c r="R221" s="152"/>
      <c r="W221" s="315"/>
      <c r="X221" s="25"/>
      <c r="Y221" s="200"/>
      <c r="Z221" s="201"/>
      <c r="AA221" s="201"/>
      <c r="AB221" s="201"/>
      <c r="AC221" s="201"/>
      <c r="AD221" s="202"/>
      <c r="AH221" s="26"/>
      <c r="AI221" s="198"/>
      <c r="AJ221" s="198"/>
      <c r="AK221" s="198"/>
      <c r="AL221" s="198"/>
      <c r="AM221" s="198"/>
      <c r="AN221" s="199"/>
    </row>
    <row r="222" spans="1:41" ht="42" customHeight="1" x14ac:dyDescent="0.3">
      <c r="A222" s="307" t="s">
        <v>21</v>
      </c>
      <c r="B222" s="330"/>
      <c r="C222" s="204">
        <f>C217+C218+C219</f>
        <v>410</v>
      </c>
      <c r="D222" s="204">
        <f t="shared" ref="D222:G222" si="215">D217+D218+D219</f>
        <v>12.673999999999999</v>
      </c>
      <c r="E222" s="204">
        <f t="shared" si="215"/>
        <v>33.973333333333336</v>
      </c>
      <c r="F222" s="204">
        <f t="shared" si="215"/>
        <v>61.045999999999999</v>
      </c>
      <c r="G222" s="204">
        <f t="shared" si="215"/>
        <v>580.5200000000001</v>
      </c>
      <c r="H222" s="204"/>
      <c r="L222" s="136"/>
      <c r="M222" s="209"/>
      <c r="N222" s="209"/>
      <c r="O222" s="209"/>
      <c r="P222" s="209"/>
      <c r="Q222" s="209"/>
      <c r="R222" s="209"/>
      <c r="W222" s="28" t="s">
        <v>21</v>
      </c>
      <c r="X222" s="25"/>
      <c r="Y222" s="200">
        <f>SUM(Y217:Y221)</f>
        <v>500</v>
      </c>
      <c r="Z222" s="201">
        <f>SUM(Z217:Z221)</f>
        <v>13.633999999999999</v>
      </c>
      <c r="AA222" s="201">
        <f>SUM(AA217:AA221)</f>
        <v>16.988</v>
      </c>
      <c r="AB222" s="201">
        <f>SUM(AB217:AB221)</f>
        <v>77.067999999999998</v>
      </c>
      <c r="AC222" s="201">
        <f>SUM(AC217:AC221)</f>
        <v>518.56000000000006</v>
      </c>
      <c r="AD222" s="200"/>
      <c r="AH222" s="26"/>
      <c r="AI222" s="198"/>
      <c r="AJ222" s="198"/>
      <c r="AK222" s="198"/>
      <c r="AL222" s="198"/>
      <c r="AM222" s="198"/>
      <c r="AN222" s="198"/>
    </row>
    <row r="223" spans="1:41" ht="42" customHeight="1" x14ac:dyDescent="0.3">
      <c r="A223" s="339" t="s">
        <v>297</v>
      </c>
      <c r="B223" s="340"/>
      <c r="C223" s="294">
        <f>C220</f>
        <v>100</v>
      </c>
      <c r="D223" s="294">
        <f t="shared" ref="D223:G223" si="216">D220</f>
        <v>0.4</v>
      </c>
      <c r="E223" s="294">
        <f t="shared" si="216"/>
        <v>0.4</v>
      </c>
      <c r="F223" s="294">
        <f t="shared" si="216"/>
        <v>9.8000000000000007</v>
      </c>
      <c r="G223" s="294">
        <f t="shared" si="216"/>
        <v>47</v>
      </c>
      <c r="H223" s="294"/>
      <c r="L223" s="136"/>
      <c r="M223" s="295"/>
      <c r="N223" s="295"/>
      <c r="O223" s="295"/>
      <c r="P223" s="295"/>
      <c r="Q223" s="295"/>
      <c r="R223" s="295"/>
      <c r="W223" s="28" t="s">
        <v>21</v>
      </c>
      <c r="X223" s="25"/>
      <c r="Y223" s="296">
        <f t="shared" ref="Y223" si="217">SUM(Y219:Y222)</f>
        <v>640</v>
      </c>
      <c r="Z223" s="298">
        <f t="shared" ref="Z223" si="218">SUM(Z219:Z222)</f>
        <v>16.323999999999998</v>
      </c>
      <c r="AA223" s="298">
        <f t="shared" ref="AA223" si="219">SUM(AA219:AA222)</f>
        <v>18.297999999999998</v>
      </c>
      <c r="AB223" s="298">
        <f t="shared" ref="AB223" si="220">SUM(AB219:AB222)</f>
        <v>103.268</v>
      </c>
      <c r="AC223" s="298">
        <f t="shared" ref="AC223" si="221">SUM(AC219:AC222)</f>
        <v>648.86000000000013</v>
      </c>
      <c r="AD223" s="296"/>
      <c r="AH223" s="26"/>
      <c r="AI223" s="297"/>
      <c r="AJ223" s="297"/>
      <c r="AK223" s="297"/>
      <c r="AL223" s="297"/>
      <c r="AM223" s="297"/>
      <c r="AN223" s="297"/>
    </row>
    <row r="224" spans="1:41" ht="61.5" customHeight="1" x14ac:dyDescent="0.3">
      <c r="A224" s="362" t="s">
        <v>22</v>
      </c>
      <c r="B224" s="284" t="s">
        <v>42</v>
      </c>
      <c r="C224" s="228">
        <v>50</v>
      </c>
      <c r="D224" s="281">
        <f t="shared" ref="D224" si="222">(N224)/M224*C224</f>
        <v>0.45000000000000007</v>
      </c>
      <c r="E224" s="281">
        <f t="shared" ref="E224" si="223">(O224)/N224*D224</f>
        <v>2.5500000000000003</v>
      </c>
      <c r="F224" s="281">
        <f>P224/M224*C224</f>
        <v>1.8000000000000003</v>
      </c>
      <c r="G224" s="281">
        <f>Q224/M224*C224</f>
        <v>32</v>
      </c>
      <c r="H224" s="228">
        <v>31</v>
      </c>
      <c r="I224" s="282"/>
      <c r="J224" s="282"/>
      <c r="K224" s="283"/>
      <c r="L224" s="284" t="s">
        <v>42</v>
      </c>
      <c r="M224" s="274">
        <v>100</v>
      </c>
      <c r="N224" s="274">
        <v>0.9</v>
      </c>
      <c r="O224" s="274">
        <v>5.0999999999999996</v>
      </c>
      <c r="P224" s="274">
        <v>3.6</v>
      </c>
      <c r="Q224" s="274">
        <v>64</v>
      </c>
      <c r="R224" s="275">
        <v>31</v>
      </c>
      <c r="W224" s="1"/>
      <c r="X224" s="25" t="s">
        <v>74</v>
      </c>
      <c r="Y224" s="277">
        <v>50</v>
      </c>
      <c r="Z224" s="280">
        <f t="shared" ref="Z224" si="224">AJ224/AI224*Y224</f>
        <v>0.90000000000000013</v>
      </c>
      <c r="AA224" s="280">
        <f t="shared" ref="AA224" si="225">AK224/AI224*Y224</f>
        <v>3.1</v>
      </c>
      <c r="AB224" s="280">
        <f t="shared" ref="AB224" si="226">AL224/AI224*Y224</f>
        <v>4.45</v>
      </c>
      <c r="AC224" s="280">
        <f t="shared" ref="AC224" si="227">AM224/AI224*Y224</f>
        <v>49.5</v>
      </c>
      <c r="AD224" s="276">
        <v>71</v>
      </c>
      <c r="AH224" s="26" t="s">
        <v>74</v>
      </c>
      <c r="AI224" s="278">
        <v>100</v>
      </c>
      <c r="AJ224" s="278">
        <v>1.8</v>
      </c>
      <c r="AK224" s="278">
        <v>6.2</v>
      </c>
      <c r="AL224" s="278">
        <v>8.9</v>
      </c>
      <c r="AM224" s="278">
        <v>99</v>
      </c>
      <c r="AN224" s="279">
        <v>71</v>
      </c>
    </row>
    <row r="225" spans="1:40" ht="42" customHeight="1" x14ac:dyDescent="0.3">
      <c r="A225" s="374"/>
      <c r="B225" s="136" t="s">
        <v>75</v>
      </c>
      <c r="C225" s="152">
        <v>180</v>
      </c>
      <c r="D225" s="110">
        <f t="shared" ref="D225" si="228">(N225)/M225*C225</f>
        <v>0.9</v>
      </c>
      <c r="E225" s="110">
        <f t="shared" ref="E225" si="229">(O225)/N225*D225</f>
        <v>0.18000000000000002</v>
      </c>
      <c r="F225" s="110">
        <f>P225/M225*C225</f>
        <v>0</v>
      </c>
      <c r="G225" s="110">
        <f>Q225/M225*C225</f>
        <v>5.2200000000000006</v>
      </c>
      <c r="H225" s="152">
        <v>126</v>
      </c>
      <c r="L225" s="136" t="s">
        <v>253</v>
      </c>
      <c r="M225" s="209">
        <v>1000</v>
      </c>
      <c r="N225" s="209">
        <v>5</v>
      </c>
      <c r="O225" s="209">
        <v>1</v>
      </c>
      <c r="P225" s="209">
        <v>0</v>
      </c>
      <c r="Q225" s="209">
        <v>29</v>
      </c>
      <c r="R225" s="152">
        <v>126</v>
      </c>
      <c r="W225" s="305" t="s">
        <v>22</v>
      </c>
      <c r="X225" s="29"/>
      <c r="Y225" s="30"/>
      <c r="Z225" s="31"/>
      <c r="AA225" s="31"/>
      <c r="AB225" s="31"/>
      <c r="AC225" s="31"/>
      <c r="AD225" s="32"/>
      <c r="AH225" s="33"/>
      <c r="AI225" s="34"/>
      <c r="AJ225" s="34"/>
      <c r="AK225" s="34"/>
      <c r="AL225" s="34"/>
      <c r="AM225" s="34"/>
      <c r="AN225" s="35"/>
    </row>
    <row r="226" spans="1:40" ht="42" customHeight="1" x14ac:dyDescent="0.3">
      <c r="A226" s="374"/>
      <c r="B226" s="136" t="s">
        <v>148</v>
      </c>
      <c r="C226" s="209">
        <v>70</v>
      </c>
      <c r="D226" s="110">
        <f t="shared" ref="D226:E229" si="230">(N226)/M226*C226</f>
        <v>10.5</v>
      </c>
      <c r="E226" s="110">
        <f t="shared" si="230"/>
        <v>7.5</v>
      </c>
      <c r="F226" s="110">
        <f t="shared" ref="F226" si="231">P226/M226*C226</f>
        <v>6.5</v>
      </c>
      <c r="G226" s="110">
        <f t="shared" ref="G226" si="232">Q226/M226*C226</f>
        <v>132</v>
      </c>
      <c r="H226" s="152">
        <v>417</v>
      </c>
      <c r="L226" s="136" t="s">
        <v>148</v>
      </c>
      <c r="M226" s="209">
        <v>70</v>
      </c>
      <c r="N226" s="209">
        <v>10.5</v>
      </c>
      <c r="O226" s="209">
        <v>7.5</v>
      </c>
      <c r="P226" s="209">
        <v>6.5</v>
      </c>
      <c r="Q226" s="209">
        <v>132</v>
      </c>
      <c r="R226" s="152">
        <v>417</v>
      </c>
      <c r="W226" s="306"/>
      <c r="X226" s="25" t="s">
        <v>23</v>
      </c>
      <c r="Y226" s="200">
        <v>190</v>
      </c>
      <c r="Z226" s="201">
        <f t="shared" ref="Z226:Z231" si="233">AJ226/AI226*Y226</f>
        <v>1.387</v>
      </c>
      <c r="AA226" s="201">
        <f t="shared" ref="AA226:AA231" si="234">AK226/AI226*Y226</f>
        <v>3.8000000000000003</v>
      </c>
      <c r="AB226" s="201">
        <f t="shared" ref="AB226:AB231" si="235">AL226/AI226*Y226</f>
        <v>8.0939999999999994</v>
      </c>
      <c r="AC226" s="201">
        <f t="shared" ref="AC226:AC231" si="236">AM226/AI226*Y226</f>
        <v>72.2</v>
      </c>
      <c r="AD226" s="202">
        <v>133</v>
      </c>
      <c r="AH226" s="26" t="s">
        <v>24</v>
      </c>
      <c r="AI226" s="198">
        <v>1000</v>
      </c>
      <c r="AJ226" s="198">
        <v>7.3</v>
      </c>
      <c r="AK226" s="198">
        <v>20</v>
      </c>
      <c r="AL226" s="198">
        <v>42.6</v>
      </c>
      <c r="AM226" s="198">
        <v>380</v>
      </c>
      <c r="AN226" s="199">
        <v>133</v>
      </c>
    </row>
    <row r="227" spans="1:40" customFormat="1" ht="40.5" x14ac:dyDescent="0.3">
      <c r="A227" s="374"/>
      <c r="B227" s="136" t="s">
        <v>133</v>
      </c>
      <c r="C227" s="223">
        <v>120</v>
      </c>
      <c r="D227" s="110">
        <f>(N227)/M227*C227</f>
        <v>4.5240000000000009</v>
      </c>
      <c r="E227" s="110">
        <f>(O227)/N227*D227</f>
        <v>0.54</v>
      </c>
      <c r="F227" s="110">
        <f>P227/M227*C227</f>
        <v>23.231999999999999</v>
      </c>
      <c r="G227" s="110">
        <f>Q227/M227*C227</f>
        <v>115.92</v>
      </c>
      <c r="H227" s="224">
        <v>297</v>
      </c>
      <c r="I227" s="210"/>
      <c r="J227" s="210"/>
      <c r="K227" s="211"/>
      <c r="L227" s="136" t="s">
        <v>133</v>
      </c>
      <c r="M227" s="223">
        <v>1000</v>
      </c>
      <c r="N227" s="223">
        <v>37.700000000000003</v>
      </c>
      <c r="O227" s="223">
        <v>4.5</v>
      </c>
      <c r="P227" s="223">
        <v>193.6</v>
      </c>
      <c r="Q227" s="223">
        <v>966</v>
      </c>
      <c r="R227" s="224">
        <v>297</v>
      </c>
      <c r="W227" s="306"/>
    </row>
    <row r="228" spans="1:40" customFormat="1" ht="20.25" x14ac:dyDescent="0.3">
      <c r="A228" s="374"/>
      <c r="B228" s="136" t="s">
        <v>277</v>
      </c>
      <c r="C228" s="267">
        <v>20</v>
      </c>
      <c r="D228" s="110">
        <f>(N228)/M228*C228</f>
        <v>0.21600000000000003</v>
      </c>
      <c r="E228" s="110">
        <f>(O228)/N228*D228</f>
        <v>0.746</v>
      </c>
      <c r="F228" s="110">
        <f>P228/M228*C228</f>
        <v>1.3880000000000001</v>
      </c>
      <c r="G228" s="110">
        <f>Q228/M228*C228</f>
        <v>13.120000000000001</v>
      </c>
      <c r="H228" s="268">
        <v>462</v>
      </c>
      <c r="I228" s="210"/>
      <c r="J228" s="210"/>
      <c r="K228" s="211"/>
      <c r="L228" s="136" t="s">
        <v>277</v>
      </c>
      <c r="M228" s="267">
        <v>1000</v>
      </c>
      <c r="N228" s="267">
        <v>10.8</v>
      </c>
      <c r="O228" s="267">
        <v>37.299999999999997</v>
      </c>
      <c r="P228" s="267">
        <v>69.400000000000006</v>
      </c>
      <c r="Q228" s="267">
        <v>656</v>
      </c>
      <c r="R228" s="268">
        <v>462</v>
      </c>
      <c r="W228" s="306"/>
    </row>
    <row r="229" spans="1:40" ht="42" customHeight="1" x14ac:dyDescent="0.3">
      <c r="A229" s="374"/>
      <c r="B229" s="136" t="s">
        <v>64</v>
      </c>
      <c r="C229" s="209">
        <v>180</v>
      </c>
      <c r="D229" s="110">
        <f t="shared" si="230"/>
        <v>0.45</v>
      </c>
      <c r="E229" s="110">
        <f t="shared" si="230"/>
        <v>0</v>
      </c>
      <c r="F229" s="110">
        <f>P229/M229*C229</f>
        <v>24.3</v>
      </c>
      <c r="G229" s="110">
        <f>Q229/M229*C229</f>
        <v>99.000000000000014</v>
      </c>
      <c r="H229" s="152">
        <v>527</v>
      </c>
      <c r="L229" s="136" t="s">
        <v>64</v>
      </c>
      <c r="M229" s="209">
        <v>200</v>
      </c>
      <c r="N229" s="209">
        <v>0.5</v>
      </c>
      <c r="O229" s="209">
        <v>0</v>
      </c>
      <c r="P229" s="209">
        <v>27</v>
      </c>
      <c r="Q229" s="209">
        <v>110</v>
      </c>
      <c r="R229" s="152">
        <v>527</v>
      </c>
      <c r="W229" s="318"/>
      <c r="X229" s="25" t="s">
        <v>32</v>
      </c>
      <c r="Y229" s="200">
        <v>150</v>
      </c>
      <c r="Z229" s="201">
        <f t="shared" si="233"/>
        <v>0.375</v>
      </c>
      <c r="AA229" s="201">
        <f t="shared" si="234"/>
        <v>0</v>
      </c>
      <c r="AB229" s="201">
        <f t="shared" si="235"/>
        <v>20.25</v>
      </c>
      <c r="AC229" s="201">
        <f t="shared" si="236"/>
        <v>82.5</v>
      </c>
      <c r="AD229" s="202">
        <v>527</v>
      </c>
      <c r="AH229" s="26" t="s">
        <v>32</v>
      </c>
      <c r="AI229" s="198">
        <v>200</v>
      </c>
      <c r="AJ229" s="198">
        <v>0.5</v>
      </c>
      <c r="AK229" s="198">
        <v>0</v>
      </c>
      <c r="AL229" s="198">
        <v>27</v>
      </c>
      <c r="AM229" s="198">
        <v>110</v>
      </c>
      <c r="AN229" s="199">
        <v>527</v>
      </c>
    </row>
    <row r="230" spans="1:40" ht="42" customHeight="1" x14ac:dyDescent="0.3">
      <c r="A230" s="374"/>
      <c r="B230" s="156" t="s">
        <v>181</v>
      </c>
      <c r="C230" s="204">
        <v>25</v>
      </c>
      <c r="D230" s="137">
        <f t="shared" ref="D230:D231" si="237">(N230)/M230*C230</f>
        <v>1.9</v>
      </c>
      <c r="E230" s="137">
        <f t="shared" ref="E230:E231" si="238">(O230)/N230*D230</f>
        <v>0.2</v>
      </c>
      <c r="F230" s="137">
        <f t="shared" ref="F230:F231" si="239">(P230)/O230*E230</f>
        <v>12.3</v>
      </c>
      <c r="G230" s="137">
        <f t="shared" ref="G230:G231" si="240">Q230/M230*C230</f>
        <v>58.75</v>
      </c>
      <c r="H230" s="204">
        <v>114</v>
      </c>
      <c r="L230" s="136" t="s">
        <v>33</v>
      </c>
      <c r="M230" s="209">
        <v>100</v>
      </c>
      <c r="N230" s="209">
        <v>7.6</v>
      </c>
      <c r="O230" s="209">
        <v>0.8</v>
      </c>
      <c r="P230" s="209">
        <v>49.2</v>
      </c>
      <c r="Q230" s="209">
        <v>235</v>
      </c>
      <c r="R230" s="152">
        <v>114</v>
      </c>
      <c r="W230" s="360"/>
      <c r="X230" s="25" t="s">
        <v>33</v>
      </c>
      <c r="Y230" s="200">
        <v>60</v>
      </c>
      <c r="Z230" s="201">
        <f t="shared" si="233"/>
        <v>4.5599999999999996</v>
      </c>
      <c r="AA230" s="201">
        <f t="shared" si="234"/>
        <v>0.48</v>
      </c>
      <c r="AB230" s="201">
        <f t="shared" si="235"/>
        <v>29.520000000000003</v>
      </c>
      <c r="AC230" s="201">
        <f t="shared" si="236"/>
        <v>141</v>
      </c>
      <c r="AD230" s="202">
        <v>114</v>
      </c>
      <c r="AH230" s="26" t="s">
        <v>33</v>
      </c>
      <c r="AI230" s="198">
        <v>100</v>
      </c>
      <c r="AJ230" s="198">
        <v>7.6</v>
      </c>
      <c r="AK230" s="198">
        <v>0.8</v>
      </c>
      <c r="AL230" s="198">
        <v>49.2</v>
      </c>
      <c r="AM230" s="198">
        <v>235</v>
      </c>
      <c r="AN230" s="199">
        <v>114</v>
      </c>
    </row>
    <row r="231" spans="1:40" ht="42" customHeight="1" x14ac:dyDescent="0.3">
      <c r="A231" s="375"/>
      <c r="B231" s="156" t="s">
        <v>217</v>
      </c>
      <c r="C231" s="204">
        <v>25</v>
      </c>
      <c r="D231" s="137">
        <f t="shared" si="237"/>
        <v>1.6500000000000001</v>
      </c>
      <c r="E231" s="137">
        <f t="shared" si="238"/>
        <v>0.30000000000000004</v>
      </c>
      <c r="F231" s="137">
        <f t="shared" si="239"/>
        <v>8.3500000000000014</v>
      </c>
      <c r="G231" s="137">
        <f t="shared" si="240"/>
        <v>43.5</v>
      </c>
      <c r="H231" s="204">
        <v>115</v>
      </c>
      <c r="L231" s="136" t="s">
        <v>34</v>
      </c>
      <c r="M231" s="209">
        <v>100</v>
      </c>
      <c r="N231" s="209">
        <v>6.6</v>
      </c>
      <c r="O231" s="209">
        <v>1.2</v>
      </c>
      <c r="P231" s="209">
        <v>33.4</v>
      </c>
      <c r="Q231" s="209">
        <v>174</v>
      </c>
      <c r="R231" s="152">
        <v>115</v>
      </c>
      <c r="W231" s="361"/>
      <c r="X231" s="25" t="s">
        <v>34</v>
      </c>
      <c r="Y231" s="200">
        <v>50</v>
      </c>
      <c r="Z231" s="201">
        <f t="shared" si="233"/>
        <v>3.3000000000000003</v>
      </c>
      <c r="AA231" s="201">
        <f t="shared" si="234"/>
        <v>0.6</v>
      </c>
      <c r="AB231" s="201">
        <f t="shared" si="235"/>
        <v>16.7</v>
      </c>
      <c r="AC231" s="201">
        <f t="shared" si="236"/>
        <v>87</v>
      </c>
      <c r="AD231" s="202">
        <v>115</v>
      </c>
      <c r="AH231" s="26" t="s">
        <v>34</v>
      </c>
      <c r="AI231" s="198">
        <v>100</v>
      </c>
      <c r="AJ231" s="198">
        <v>6.6</v>
      </c>
      <c r="AK231" s="198">
        <v>1.2</v>
      </c>
      <c r="AL231" s="198">
        <v>33.4</v>
      </c>
      <c r="AM231" s="198">
        <v>174</v>
      </c>
      <c r="AN231" s="199">
        <v>115</v>
      </c>
    </row>
    <row r="232" spans="1:40" ht="42" customHeight="1" x14ac:dyDescent="0.3">
      <c r="A232" s="307" t="s">
        <v>35</v>
      </c>
      <c r="B232" s="308"/>
      <c r="C232" s="204">
        <f>SUM(C224:C231)</f>
        <v>670</v>
      </c>
      <c r="D232" s="204">
        <f t="shared" ref="D232:G232" si="241">SUM(D224:D231)</f>
        <v>20.59</v>
      </c>
      <c r="E232" s="204">
        <f t="shared" si="241"/>
        <v>12.016</v>
      </c>
      <c r="F232" s="204">
        <f t="shared" si="241"/>
        <v>77.87</v>
      </c>
      <c r="G232" s="204">
        <f t="shared" si="241"/>
        <v>499.51</v>
      </c>
      <c r="H232" s="204"/>
      <c r="L232" s="136"/>
      <c r="M232" s="209"/>
      <c r="N232" s="209"/>
      <c r="O232" s="209"/>
      <c r="P232" s="209"/>
      <c r="Q232" s="209"/>
      <c r="R232" s="152"/>
      <c r="W232" s="28" t="s">
        <v>35</v>
      </c>
      <c r="X232" s="25"/>
      <c r="Y232" s="200">
        <f>SUM(Y225:Y231)</f>
        <v>450</v>
      </c>
      <c r="Z232" s="201">
        <f>SUM(Z225:Z231)</f>
        <v>9.6219999999999999</v>
      </c>
      <c r="AA232" s="201">
        <f>SUM(AA225:AA231)</f>
        <v>4.88</v>
      </c>
      <c r="AB232" s="201">
        <f>SUM(AB225:AB231)</f>
        <v>74.564000000000007</v>
      </c>
      <c r="AC232" s="201">
        <f>SUM(AC225:AC231)</f>
        <v>382.7</v>
      </c>
      <c r="AD232" s="202"/>
      <c r="AH232" s="26"/>
      <c r="AI232" s="198"/>
      <c r="AJ232" s="198"/>
      <c r="AK232" s="198"/>
      <c r="AL232" s="198"/>
      <c r="AM232" s="198"/>
      <c r="AN232" s="199"/>
    </row>
    <row r="233" spans="1:40" ht="42" customHeight="1" x14ac:dyDescent="0.3">
      <c r="A233" s="328" t="s">
        <v>36</v>
      </c>
      <c r="B233" s="147" t="s">
        <v>82</v>
      </c>
      <c r="C233" s="205">
        <v>50</v>
      </c>
      <c r="D233" s="120">
        <f>(N233)/M233*C233</f>
        <v>2.95</v>
      </c>
      <c r="E233" s="120">
        <f>(O233)/N233*D233</f>
        <v>2.35</v>
      </c>
      <c r="F233" s="120">
        <f>P233/M233*C233</f>
        <v>37.5</v>
      </c>
      <c r="G233" s="120">
        <f>Q233/M233*C233</f>
        <v>183</v>
      </c>
      <c r="H233" s="205">
        <v>608</v>
      </c>
      <c r="L233" s="136" t="s">
        <v>82</v>
      </c>
      <c r="M233" s="209">
        <v>100</v>
      </c>
      <c r="N233" s="209">
        <v>5.9</v>
      </c>
      <c r="O233" s="209">
        <v>4.7</v>
      </c>
      <c r="P233" s="209">
        <v>75</v>
      </c>
      <c r="Q233" s="209">
        <v>366</v>
      </c>
      <c r="R233" s="152">
        <v>608</v>
      </c>
      <c r="W233" s="331" t="s">
        <v>36</v>
      </c>
      <c r="X233" s="25" t="s">
        <v>115</v>
      </c>
      <c r="Y233" s="200">
        <v>40</v>
      </c>
      <c r="Z233" s="201">
        <f>AJ233/AI233*Y233</f>
        <v>1.1199999999999999</v>
      </c>
      <c r="AA233" s="201">
        <f>AK233/AI233*Y233</f>
        <v>1.32</v>
      </c>
      <c r="AB233" s="201">
        <f>AL233/AI233*Y233</f>
        <v>30.92</v>
      </c>
      <c r="AC233" s="201">
        <f>AM233/AI233*Y233</f>
        <v>140</v>
      </c>
      <c r="AD233" s="202">
        <v>607</v>
      </c>
      <c r="AH233" s="26" t="s">
        <v>115</v>
      </c>
      <c r="AI233" s="198">
        <v>100</v>
      </c>
      <c r="AJ233" s="198">
        <v>2.8</v>
      </c>
      <c r="AK233" s="198">
        <v>3.3</v>
      </c>
      <c r="AL233" s="198">
        <v>77.3</v>
      </c>
      <c r="AM233" s="198">
        <v>350</v>
      </c>
      <c r="AN233" s="199">
        <v>607</v>
      </c>
    </row>
    <row r="234" spans="1:40" ht="42" customHeight="1" x14ac:dyDescent="0.3">
      <c r="A234" s="328"/>
      <c r="B234" s="147" t="s">
        <v>237</v>
      </c>
      <c r="C234" s="205">
        <v>180</v>
      </c>
      <c r="D234" s="120">
        <f>(N234)/M234*C234</f>
        <v>9</v>
      </c>
      <c r="E234" s="120">
        <f>(O234)/N234*D234</f>
        <v>5.76</v>
      </c>
      <c r="F234" s="120">
        <f>P234/M234*C234</f>
        <v>15.3</v>
      </c>
      <c r="G234" s="120">
        <f>Q234/M234*C234</f>
        <v>156.6</v>
      </c>
      <c r="H234" s="205">
        <v>536</v>
      </c>
      <c r="L234" s="136" t="s">
        <v>83</v>
      </c>
      <c r="M234" s="209">
        <v>200</v>
      </c>
      <c r="N234" s="209">
        <v>10</v>
      </c>
      <c r="O234" s="209">
        <v>6.4</v>
      </c>
      <c r="P234" s="209">
        <v>17</v>
      </c>
      <c r="Q234" s="209">
        <v>174</v>
      </c>
      <c r="R234" s="152">
        <v>536</v>
      </c>
      <c r="W234" s="331"/>
      <c r="X234" s="25" t="s">
        <v>116</v>
      </c>
      <c r="Y234" s="200">
        <v>180</v>
      </c>
      <c r="Z234" s="201">
        <f>AJ234/AI234*Y234</f>
        <v>5.22</v>
      </c>
      <c r="AA234" s="201">
        <f>AK234/AI234*Y234</f>
        <v>4.5</v>
      </c>
      <c r="AB234" s="201">
        <f>AL234/AI234*Y234</f>
        <v>7.2</v>
      </c>
      <c r="AC234" s="201">
        <f>AM234/AI234*Y234</f>
        <v>90</v>
      </c>
      <c r="AD234" s="202">
        <v>535</v>
      </c>
      <c r="AH234" s="26" t="s">
        <v>116</v>
      </c>
      <c r="AI234" s="198">
        <v>200</v>
      </c>
      <c r="AJ234" s="198">
        <v>5.8</v>
      </c>
      <c r="AK234" s="198">
        <v>5</v>
      </c>
      <c r="AL234" s="198">
        <v>8</v>
      </c>
      <c r="AM234" s="198">
        <v>100</v>
      </c>
      <c r="AN234" s="199">
        <v>535</v>
      </c>
    </row>
    <row r="235" spans="1:40" ht="42" customHeight="1" x14ac:dyDescent="0.3">
      <c r="A235" s="307" t="s">
        <v>39</v>
      </c>
      <c r="B235" s="308"/>
      <c r="C235" s="204">
        <f>SUM(C233:C234)</f>
        <v>230</v>
      </c>
      <c r="D235" s="204">
        <f t="shared" ref="D235:G235" si="242">SUM(D233:D234)</f>
        <v>11.95</v>
      </c>
      <c r="E235" s="204">
        <f t="shared" si="242"/>
        <v>8.11</v>
      </c>
      <c r="F235" s="204">
        <f t="shared" si="242"/>
        <v>52.8</v>
      </c>
      <c r="G235" s="204">
        <f t="shared" si="242"/>
        <v>339.6</v>
      </c>
      <c r="H235" s="204"/>
      <c r="L235" s="136"/>
      <c r="M235" s="209"/>
      <c r="N235" s="209"/>
      <c r="O235" s="209"/>
      <c r="P235" s="209"/>
      <c r="Q235" s="209"/>
      <c r="R235" s="152"/>
      <c r="W235" s="28" t="s">
        <v>39</v>
      </c>
      <c r="X235" s="25"/>
      <c r="Y235" s="200" t="e">
        <f>SUM(#REF!)</f>
        <v>#REF!</v>
      </c>
      <c r="Z235" s="201" t="e">
        <f>SUM(#REF!)</f>
        <v>#REF!</v>
      </c>
      <c r="AA235" s="201" t="e">
        <f>SUM(#REF!)</f>
        <v>#REF!</v>
      </c>
      <c r="AB235" s="201" t="e">
        <f>SUM(#REF!)</f>
        <v>#REF!</v>
      </c>
      <c r="AC235" s="201" t="e">
        <f>SUM(#REF!)</f>
        <v>#REF!</v>
      </c>
      <c r="AD235" s="202"/>
      <c r="AH235" s="26"/>
      <c r="AI235" s="198"/>
      <c r="AJ235" s="198"/>
      <c r="AK235" s="198"/>
      <c r="AL235" s="198"/>
      <c r="AM235" s="198"/>
      <c r="AN235" s="199"/>
    </row>
    <row r="236" spans="1:40" ht="42" customHeight="1" x14ac:dyDescent="0.3">
      <c r="A236" s="362" t="s">
        <v>40</v>
      </c>
      <c r="B236" s="136" t="s">
        <v>151</v>
      </c>
      <c r="C236" s="209">
        <v>190</v>
      </c>
      <c r="D236" s="110">
        <f t="shared" ref="D236:E238" si="243">(N236)/M236*C236</f>
        <v>30.400000000000002</v>
      </c>
      <c r="E236" s="110">
        <f t="shared" si="243"/>
        <v>23.433333333333337</v>
      </c>
      <c r="F236" s="110">
        <f>P236/M236*C236</f>
        <v>39.266666666666666</v>
      </c>
      <c r="G236" s="110">
        <f>Q236/M236*C236</f>
        <v>488.93333333333334</v>
      </c>
      <c r="H236" s="152">
        <v>327</v>
      </c>
      <c r="L236" s="136" t="s">
        <v>151</v>
      </c>
      <c r="M236" s="209">
        <v>150</v>
      </c>
      <c r="N236" s="209">
        <v>24</v>
      </c>
      <c r="O236" s="209">
        <v>18.5</v>
      </c>
      <c r="P236" s="209">
        <v>31</v>
      </c>
      <c r="Q236" s="209">
        <v>386</v>
      </c>
      <c r="R236" s="152">
        <v>327</v>
      </c>
      <c r="W236" s="305" t="s">
        <v>40</v>
      </c>
      <c r="X236" s="38" t="s">
        <v>42</v>
      </c>
      <c r="Y236" s="39">
        <v>100</v>
      </c>
      <c r="Z236" s="201">
        <f>AJ236/AI236*Y236</f>
        <v>0.90000000000000013</v>
      </c>
      <c r="AA236" s="201">
        <f>AK236/AI236*Y236</f>
        <v>5.0999999999999996</v>
      </c>
      <c r="AB236" s="201">
        <f>AL236/AI236*Y236</f>
        <v>3.6000000000000005</v>
      </c>
      <c r="AC236" s="201">
        <f>AM236/AI236*Y236</f>
        <v>64</v>
      </c>
      <c r="AD236" s="40">
        <v>31</v>
      </c>
      <c r="AH236" s="41" t="s">
        <v>42</v>
      </c>
      <c r="AI236" s="42">
        <v>100</v>
      </c>
      <c r="AJ236" s="42">
        <v>0.9</v>
      </c>
      <c r="AK236" s="42">
        <v>5.0999999999999996</v>
      </c>
      <c r="AL236" s="42">
        <v>3.6</v>
      </c>
      <c r="AM236" s="42">
        <v>64</v>
      </c>
      <c r="AN236" s="43">
        <v>31</v>
      </c>
    </row>
    <row r="237" spans="1:40" ht="42" customHeight="1" x14ac:dyDescent="0.3">
      <c r="A237" s="363"/>
      <c r="B237" s="136" t="s">
        <v>236</v>
      </c>
      <c r="C237" s="209">
        <v>30</v>
      </c>
      <c r="D237" s="110">
        <f t="shared" si="243"/>
        <v>2.1599999999999997</v>
      </c>
      <c r="E237" s="110">
        <f t="shared" si="243"/>
        <v>2.5499999999999998</v>
      </c>
      <c r="F237" s="110">
        <f>P237/M237*C237</f>
        <v>16.650000000000002</v>
      </c>
      <c r="G237" s="110">
        <f>Q237/M237*C237</f>
        <v>98.399999999999991</v>
      </c>
      <c r="H237" s="152">
        <v>490</v>
      </c>
      <c r="L237" s="136" t="s">
        <v>85</v>
      </c>
      <c r="M237" s="209">
        <v>1000</v>
      </c>
      <c r="N237" s="209">
        <v>72</v>
      </c>
      <c r="O237" s="209">
        <v>85</v>
      </c>
      <c r="P237" s="209">
        <v>555</v>
      </c>
      <c r="Q237" s="209">
        <v>3280</v>
      </c>
      <c r="R237" s="152">
        <v>490</v>
      </c>
      <c r="W237" s="306"/>
      <c r="X237" s="25" t="s">
        <v>44</v>
      </c>
      <c r="Y237" s="200">
        <v>100</v>
      </c>
      <c r="Z237" s="201">
        <f>AJ237/AI237*Y237</f>
        <v>3.7000000000000006</v>
      </c>
      <c r="AA237" s="201">
        <f>AK237/AI237*Y237</f>
        <v>6.1</v>
      </c>
      <c r="AB237" s="201">
        <f>AL237/AI237*Y237</f>
        <v>12.7</v>
      </c>
      <c r="AC237" s="201">
        <f>AM237/AI237*Y237</f>
        <v>141</v>
      </c>
      <c r="AD237" s="202">
        <v>214</v>
      </c>
      <c r="AH237" s="26" t="s">
        <v>44</v>
      </c>
      <c r="AI237" s="198">
        <v>100</v>
      </c>
      <c r="AJ237" s="198">
        <v>3.7</v>
      </c>
      <c r="AK237" s="198">
        <v>6.1</v>
      </c>
      <c r="AL237" s="198">
        <v>12.7</v>
      </c>
      <c r="AM237" s="198">
        <v>141</v>
      </c>
      <c r="AN237" s="199">
        <v>214</v>
      </c>
    </row>
    <row r="238" spans="1:40" ht="42" customHeight="1" x14ac:dyDescent="0.3">
      <c r="A238" s="363"/>
      <c r="B238" s="136" t="s">
        <v>45</v>
      </c>
      <c r="C238" s="209">
        <v>180</v>
      </c>
      <c r="D238" s="110">
        <f t="shared" si="243"/>
        <v>0.62999999999999989</v>
      </c>
      <c r="E238" s="110">
        <f t="shared" si="243"/>
        <v>0.26999999999999996</v>
      </c>
      <c r="F238" s="110">
        <f>P238/M238*C238</f>
        <v>20.52</v>
      </c>
      <c r="G238" s="110">
        <f>Q238/M238*C238</f>
        <v>87.3</v>
      </c>
      <c r="H238" s="152">
        <v>538</v>
      </c>
      <c r="L238" s="136" t="s">
        <v>45</v>
      </c>
      <c r="M238" s="209">
        <v>200</v>
      </c>
      <c r="N238" s="209">
        <v>0.7</v>
      </c>
      <c r="O238" s="209">
        <v>0.3</v>
      </c>
      <c r="P238" s="209">
        <v>22.8</v>
      </c>
      <c r="Q238" s="209">
        <v>97</v>
      </c>
      <c r="R238" s="152">
        <v>538</v>
      </c>
      <c r="W238" s="364"/>
      <c r="X238" s="25" t="s">
        <v>44</v>
      </c>
      <c r="Y238" s="200">
        <v>100</v>
      </c>
      <c r="Z238" s="201">
        <f>AJ238/AI238*Y238</f>
        <v>3.7000000000000006</v>
      </c>
      <c r="AA238" s="201">
        <f>AK238/AI238*Y238</f>
        <v>6.1</v>
      </c>
      <c r="AB238" s="201">
        <f>AL238/AI238*Y238</f>
        <v>12.7</v>
      </c>
      <c r="AC238" s="201">
        <f>AM238/AI238*Y238</f>
        <v>141</v>
      </c>
      <c r="AD238" s="202">
        <v>214</v>
      </c>
      <c r="AH238" s="26" t="s">
        <v>44</v>
      </c>
      <c r="AI238" s="198">
        <v>100</v>
      </c>
      <c r="AJ238" s="198">
        <v>3.7</v>
      </c>
      <c r="AK238" s="198">
        <v>6.1</v>
      </c>
      <c r="AL238" s="198">
        <v>12.7</v>
      </c>
      <c r="AM238" s="198">
        <v>141</v>
      </c>
      <c r="AN238" s="199">
        <v>214</v>
      </c>
    </row>
    <row r="239" spans="1:40" ht="42" customHeight="1" x14ac:dyDescent="0.3">
      <c r="A239" s="363"/>
      <c r="B239" s="156" t="s">
        <v>181</v>
      </c>
      <c r="C239" s="204">
        <v>25</v>
      </c>
      <c r="D239" s="137">
        <f t="shared" ref="D239:D240" si="244">(N239)/M239*C239</f>
        <v>1.9</v>
      </c>
      <c r="E239" s="137">
        <f t="shared" ref="E239:E240" si="245">(O239)/N239*D239</f>
        <v>0.2</v>
      </c>
      <c r="F239" s="137">
        <f t="shared" ref="F239:F240" si="246">(P239)/O239*E239</f>
        <v>12.3</v>
      </c>
      <c r="G239" s="137">
        <f t="shared" ref="G239:G240" si="247">Q239/M239*C239</f>
        <v>58.75</v>
      </c>
      <c r="H239" s="204">
        <v>114</v>
      </c>
      <c r="L239" s="136" t="s">
        <v>33</v>
      </c>
      <c r="M239" s="209">
        <v>100</v>
      </c>
      <c r="N239" s="209">
        <v>7.6</v>
      </c>
      <c r="O239" s="209">
        <v>0.8</v>
      </c>
      <c r="P239" s="209">
        <v>49.2</v>
      </c>
      <c r="Q239" s="209">
        <v>235</v>
      </c>
      <c r="R239" s="152">
        <v>114</v>
      </c>
      <c r="W239" s="364"/>
      <c r="X239" s="25" t="s">
        <v>33</v>
      </c>
      <c r="Y239" s="200">
        <v>60</v>
      </c>
      <c r="Z239" s="201">
        <f t="shared" ref="Z239:Z240" si="248">AJ239/AI239*Y239</f>
        <v>4.5599999999999996</v>
      </c>
      <c r="AA239" s="201">
        <f t="shared" ref="AA239:AA240" si="249">AK239/AI239*Y239</f>
        <v>0.48</v>
      </c>
      <c r="AB239" s="201">
        <f t="shared" ref="AB239:AB240" si="250">AL239/AI239*Y239</f>
        <v>29.520000000000003</v>
      </c>
      <c r="AC239" s="201">
        <f t="shared" ref="AC239:AC240" si="251">AM239/AI239*Y239</f>
        <v>141</v>
      </c>
      <c r="AD239" s="202">
        <v>114</v>
      </c>
      <c r="AH239" s="26" t="s">
        <v>33</v>
      </c>
      <c r="AI239" s="198">
        <v>100</v>
      </c>
      <c r="AJ239" s="198">
        <v>7.6</v>
      </c>
      <c r="AK239" s="198">
        <v>0.8</v>
      </c>
      <c r="AL239" s="198">
        <v>49.2</v>
      </c>
      <c r="AM239" s="198">
        <v>235</v>
      </c>
      <c r="AN239" s="199">
        <v>114</v>
      </c>
    </row>
    <row r="240" spans="1:40" ht="42" customHeight="1" x14ac:dyDescent="0.3">
      <c r="A240" s="363"/>
      <c r="B240" s="156" t="s">
        <v>217</v>
      </c>
      <c r="C240" s="204">
        <v>25</v>
      </c>
      <c r="D240" s="137">
        <f t="shared" si="244"/>
        <v>1.6500000000000001</v>
      </c>
      <c r="E240" s="137">
        <f t="shared" si="245"/>
        <v>0.30000000000000004</v>
      </c>
      <c r="F240" s="137">
        <f t="shared" si="246"/>
        <v>8.3500000000000014</v>
      </c>
      <c r="G240" s="137">
        <f t="shared" si="247"/>
        <v>43.5</v>
      </c>
      <c r="H240" s="204">
        <v>115</v>
      </c>
      <c r="L240" s="136" t="s">
        <v>34</v>
      </c>
      <c r="M240" s="209">
        <v>100</v>
      </c>
      <c r="N240" s="209">
        <v>6.6</v>
      </c>
      <c r="O240" s="209">
        <v>1.2</v>
      </c>
      <c r="P240" s="209">
        <v>33.4</v>
      </c>
      <c r="Q240" s="209">
        <v>174</v>
      </c>
      <c r="R240" s="152">
        <v>115</v>
      </c>
      <c r="W240" s="364"/>
      <c r="X240" s="25" t="s">
        <v>34</v>
      </c>
      <c r="Y240" s="200">
        <v>50</v>
      </c>
      <c r="Z240" s="201">
        <f t="shared" si="248"/>
        <v>3.3000000000000003</v>
      </c>
      <c r="AA240" s="201">
        <f t="shared" si="249"/>
        <v>0.6</v>
      </c>
      <c r="AB240" s="201">
        <f t="shared" si="250"/>
        <v>16.7</v>
      </c>
      <c r="AC240" s="201">
        <f t="shared" si="251"/>
        <v>87</v>
      </c>
      <c r="AD240" s="202">
        <v>115</v>
      </c>
      <c r="AH240" s="26" t="s">
        <v>34</v>
      </c>
      <c r="AI240" s="198">
        <v>100</v>
      </c>
      <c r="AJ240" s="198">
        <v>6.6</v>
      </c>
      <c r="AK240" s="198">
        <v>1.2</v>
      </c>
      <c r="AL240" s="198">
        <v>33.4</v>
      </c>
      <c r="AM240" s="198">
        <v>174</v>
      </c>
      <c r="AN240" s="199">
        <v>115</v>
      </c>
    </row>
    <row r="241" spans="1:41" ht="42" customHeight="1" x14ac:dyDescent="0.3">
      <c r="A241" s="307" t="s">
        <v>47</v>
      </c>
      <c r="B241" s="308"/>
      <c r="C241" s="204">
        <f>SUM(C236:C240)</f>
        <v>450</v>
      </c>
      <c r="D241" s="137">
        <f>SUM(D238:D240)</f>
        <v>4.18</v>
      </c>
      <c r="E241" s="137">
        <f>SUM(E238:E240)</f>
        <v>0.77</v>
      </c>
      <c r="F241" s="137">
        <f>SUM(F238:F240)</f>
        <v>41.17</v>
      </c>
      <c r="G241" s="137">
        <f>SUM(G238:G240)</f>
        <v>189.55</v>
      </c>
      <c r="H241" s="204"/>
      <c r="L241" s="136"/>
      <c r="M241" s="209"/>
      <c r="N241" s="209"/>
      <c r="O241" s="209"/>
      <c r="P241" s="209"/>
      <c r="Q241" s="209"/>
      <c r="R241" s="209"/>
      <c r="W241" s="28" t="s">
        <v>47</v>
      </c>
      <c r="X241" s="25"/>
      <c r="Y241" s="200">
        <f>SUM(Y236:Y240)</f>
        <v>410</v>
      </c>
      <c r="Z241" s="201">
        <f>SUM(Z238:Z240)</f>
        <v>11.56</v>
      </c>
      <c r="AA241" s="201">
        <f>SUM(AA238:AA240)</f>
        <v>7.18</v>
      </c>
      <c r="AB241" s="201">
        <f>SUM(AB238:AB240)</f>
        <v>58.92</v>
      </c>
      <c r="AC241" s="201">
        <f>SUM(AC238:AC240)</f>
        <v>369</v>
      </c>
      <c r="AD241" s="200"/>
      <c r="AH241" s="26"/>
      <c r="AI241" s="198"/>
      <c r="AJ241" s="198"/>
      <c r="AK241" s="198"/>
      <c r="AL241" s="198"/>
      <c r="AM241" s="198"/>
      <c r="AN241" s="198"/>
    </row>
    <row r="242" spans="1:41" ht="42" customHeight="1" x14ac:dyDescent="0.3">
      <c r="A242" s="307" t="s">
        <v>87</v>
      </c>
      <c r="B242" s="308"/>
      <c r="C242" s="217">
        <f>C241+C235+C232+C222+C220</f>
        <v>1860</v>
      </c>
      <c r="D242" s="137">
        <f>D241+D235+D232+D222</f>
        <v>49.393999999999998</v>
      </c>
      <c r="E242" s="137">
        <f>E241+E235+E232+E222</f>
        <v>54.869333333333337</v>
      </c>
      <c r="F242" s="137">
        <f>F241+F235+F232+F222</f>
        <v>232.886</v>
      </c>
      <c r="G242" s="137">
        <f>G241+G235+G232+G222</f>
        <v>1609.1800000000003</v>
      </c>
      <c r="H242" s="204"/>
      <c r="L242" s="136"/>
      <c r="M242" s="209"/>
      <c r="N242" s="209"/>
      <c r="O242" s="209"/>
      <c r="P242" s="209"/>
      <c r="Q242" s="209"/>
      <c r="R242" s="209"/>
      <c r="W242" s="28" t="s">
        <v>48</v>
      </c>
      <c r="X242" s="25"/>
      <c r="Y242" s="200" t="e">
        <f>Y241+Y235+Y232+Y222</f>
        <v>#REF!</v>
      </c>
      <c r="Z242" s="201" t="e">
        <f>Z241+Z235+Z232+Z222</f>
        <v>#REF!</v>
      </c>
      <c r="AA242" s="201" t="e">
        <f>AA241+AA235+AA232+AA222</f>
        <v>#REF!</v>
      </c>
      <c r="AB242" s="201" t="e">
        <f>AB241+AB235+AB232+AB222</f>
        <v>#REF!</v>
      </c>
      <c r="AC242" s="201" t="e">
        <f>AC241+AC235+AC232+AC222</f>
        <v>#REF!</v>
      </c>
      <c r="AD242" s="200"/>
      <c r="AH242" s="26"/>
      <c r="AI242" s="198"/>
      <c r="AJ242" s="198"/>
      <c r="AK242" s="198"/>
      <c r="AL242" s="198"/>
      <c r="AM242" s="198"/>
      <c r="AN242" s="198"/>
    </row>
    <row r="243" spans="1:41" ht="42" customHeight="1" x14ac:dyDescent="0.3">
      <c r="A243" s="307" t="s">
        <v>49</v>
      </c>
      <c r="B243" s="308"/>
      <c r="C243" s="219">
        <v>1800</v>
      </c>
      <c r="D243" s="221">
        <v>54</v>
      </c>
      <c r="E243" s="221">
        <v>60</v>
      </c>
      <c r="F243" s="221">
        <v>261</v>
      </c>
      <c r="G243" s="221">
        <v>1800</v>
      </c>
      <c r="H243" s="219"/>
      <c r="L243" s="230"/>
      <c r="M243" s="230"/>
      <c r="N243" s="230"/>
      <c r="O243" s="230"/>
      <c r="P243" s="230"/>
      <c r="Q243" s="230"/>
      <c r="R243" s="229"/>
      <c r="W243" s="45" t="s">
        <v>49</v>
      </c>
      <c r="X243" s="46"/>
      <c r="Y243" s="47">
        <v>1800</v>
      </c>
      <c r="Z243" s="51">
        <v>54</v>
      </c>
      <c r="AA243" s="51">
        <v>60</v>
      </c>
      <c r="AB243" s="51">
        <v>261</v>
      </c>
      <c r="AC243" s="51">
        <v>1800</v>
      </c>
      <c r="AD243" s="48"/>
      <c r="AH243" s="47"/>
      <c r="AI243" s="49"/>
      <c r="AJ243" s="49"/>
      <c r="AK243" s="49"/>
      <c r="AL243" s="49"/>
      <c r="AM243" s="49"/>
      <c r="AN243" s="50"/>
    </row>
    <row r="244" spans="1:41" ht="42" customHeight="1" x14ac:dyDescent="0.3">
      <c r="A244" s="328" t="s">
        <v>5</v>
      </c>
      <c r="B244" s="328" t="s">
        <v>6</v>
      </c>
      <c r="C244" s="329" t="s">
        <v>7</v>
      </c>
      <c r="D244" s="328" t="s">
        <v>8</v>
      </c>
      <c r="E244" s="328"/>
      <c r="F244" s="328"/>
      <c r="G244" s="328" t="s">
        <v>9</v>
      </c>
      <c r="H244" s="329" t="s">
        <v>10</v>
      </c>
      <c r="K244" s="210"/>
      <c r="L244" s="311" t="s">
        <v>6</v>
      </c>
      <c r="M244" s="311" t="s">
        <v>7</v>
      </c>
      <c r="N244" s="311" t="s">
        <v>8</v>
      </c>
      <c r="O244" s="311"/>
      <c r="P244" s="311"/>
      <c r="Q244" s="311" t="s">
        <v>9</v>
      </c>
      <c r="R244" s="320" t="s">
        <v>10</v>
      </c>
      <c r="S244" s="22"/>
      <c r="T244" s="22"/>
      <c r="U244" s="22"/>
      <c r="V244" s="22"/>
      <c r="W244" s="322" t="s">
        <v>5</v>
      </c>
      <c r="X244" s="323" t="s">
        <v>6</v>
      </c>
      <c r="Y244" s="324" t="s">
        <v>7</v>
      </c>
      <c r="Z244" s="325" t="s">
        <v>8</v>
      </c>
      <c r="AA244" s="325"/>
      <c r="AB244" s="325"/>
      <c r="AC244" s="325" t="s">
        <v>9</v>
      </c>
      <c r="AD244" s="326" t="s">
        <v>10</v>
      </c>
      <c r="AE244" s="21"/>
      <c r="AF244" s="21"/>
      <c r="AG244" s="21"/>
      <c r="AH244" s="327" t="s">
        <v>6</v>
      </c>
      <c r="AI244" s="309" t="s">
        <v>7</v>
      </c>
      <c r="AJ244" s="309" t="s">
        <v>8</v>
      </c>
      <c r="AK244" s="309"/>
      <c r="AL244" s="309"/>
      <c r="AM244" s="309" t="s">
        <v>9</v>
      </c>
      <c r="AN244" s="313" t="s">
        <v>10</v>
      </c>
      <c r="AO244" s="21"/>
    </row>
    <row r="245" spans="1:41" ht="42" customHeight="1" x14ac:dyDescent="0.3">
      <c r="A245" s="328"/>
      <c r="B245" s="328"/>
      <c r="C245" s="329"/>
      <c r="D245" s="203" t="s">
        <v>11</v>
      </c>
      <c r="E245" s="203" t="s">
        <v>12</v>
      </c>
      <c r="F245" s="203" t="s">
        <v>13</v>
      </c>
      <c r="G245" s="328"/>
      <c r="H245" s="329"/>
      <c r="K245" s="210"/>
      <c r="L245" s="312"/>
      <c r="M245" s="312"/>
      <c r="N245" s="209" t="s">
        <v>11</v>
      </c>
      <c r="O245" s="209" t="s">
        <v>12</v>
      </c>
      <c r="P245" s="209" t="s">
        <v>13</v>
      </c>
      <c r="Q245" s="312"/>
      <c r="R245" s="321"/>
      <c r="S245" s="22"/>
      <c r="T245" s="22"/>
      <c r="U245" s="22"/>
      <c r="V245" s="22"/>
      <c r="W245" s="322"/>
      <c r="X245" s="323"/>
      <c r="Y245" s="324"/>
      <c r="Z245" s="201" t="s">
        <v>11</v>
      </c>
      <c r="AA245" s="201" t="s">
        <v>12</v>
      </c>
      <c r="AB245" s="201" t="s">
        <v>13</v>
      </c>
      <c r="AC245" s="325"/>
      <c r="AD245" s="326"/>
      <c r="AE245" s="21"/>
      <c r="AF245" s="21"/>
      <c r="AG245" s="21"/>
      <c r="AH245" s="324"/>
      <c r="AI245" s="310"/>
      <c r="AJ245" s="198" t="s">
        <v>11</v>
      </c>
      <c r="AK245" s="198" t="s">
        <v>12</v>
      </c>
      <c r="AL245" s="198" t="s">
        <v>13</v>
      </c>
      <c r="AM245" s="310"/>
      <c r="AN245" s="314"/>
      <c r="AO245" s="21"/>
    </row>
    <row r="246" spans="1:41" ht="69" customHeight="1" x14ac:dyDescent="0.3">
      <c r="A246" s="287" t="s">
        <v>290</v>
      </c>
      <c r="B246" s="214"/>
      <c r="C246" s="213"/>
      <c r="D246" s="215"/>
      <c r="E246" s="215"/>
      <c r="F246" s="215"/>
      <c r="G246" s="215"/>
      <c r="H246" s="213"/>
      <c r="L246" s="136"/>
      <c r="M246" s="209"/>
      <c r="N246" s="209"/>
      <c r="O246" s="209"/>
      <c r="P246" s="209"/>
      <c r="Q246" s="209"/>
      <c r="R246" s="152"/>
      <c r="W246" s="28" t="s">
        <v>14</v>
      </c>
      <c r="X246" s="25"/>
      <c r="Y246" s="200"/>
      <c r="Z246" s="201"/>
      <c r="AA246" s="201"/>
      <c r="AB246" s="201"/>
      <c r="AC246" s="201"/>
      <c r="AD246" s="202"/>
      <c r="AH246" s="26"/>
      <c r="AI246" s="198"/>
      <c r="AJ246" s="198"/>
      <c r="AK246" s="198"/>
      <c r="AL246" s="198"/>
      <c r="AM246" s="198"/>
      <c r="AN246" s="199"/>
    </row>
    <row r="247" spans="1:41" ht="42" customHeight="1" x14ac:dyDescent="0.3">
      <c r="A247" s="336" t="s">
        <v>15</v>
      </c>
      <c r="B247" s="136" t="s">
        <v>153</v>
      </c>
      <c r="C247" s="209">
        <v>180</v>
      </c>
      <c r="D247" s="110">
        <f t="shared" ref="D247:E249" si="252">(N247)/M247*C247</f>
        <v>5.58</v>
      </c>
      <c r="E247" s="110">
        <f t="shared" si="252"/>
        <v>6.7139999999999995</v>
      </c>
      <c r="F247" s="110">
        <f>P247/M247*C247</f>
        <v>33.299999999999997</v>
      </c>
      <c r="G247" s="110">
        <f>Q247/M247*C247</f>
        <v>216</v>
      </c>
      <c r="H247" s="152">
        <v>271</v>
      </c>
      <c r="L247" s="136" t="s">
        <v>153</v>
      </c>
      <c r="M247" s="209">
        <v>1000</v>
      </c>
      <c r="N247" s="209">
        <v>31</v>
      </c>
      <c r="O247" s="209">
        <v>37.299999999999997</v>
      </c>
      <c r="P247" s="209">
        <v>185</v>
      </c>
      <c r="Q247" s="209">
        <v>1200</v>
      </c>
      <c r="R247" s="152">
        <v>271</v>
      </c>
      <c r="W247" s="302" t="s">
        <v>15</v>
      </c>
      <c r="X247" s="25" t="s">
        <v>16</v>
      </c>
      <c r="Y247" s="200">
        <v>180</v>
      </c>
      <c r="Z247" s="201">
        <f>AJ247/AI247*Y247</f>
        <v>7.7039999999999997</v>
      </c>
      <c r="AA247" s="201">
        <f>AK247/AI247*Y247</f>
        <v>12.707999999999998</v>
      </c>
      <c r="AB247" s="201">
        <f>AL247/AI247*Y247</f>
        <v>28.367999999999999</v>
      </c>
      <c r="AC247" s="201">
        <f>AM247/AI247*Y247</f>
        <v>258.66000000000003</v>
      </c>
      <c r="AD247" s="202">
        <v>253</v>
      </c>
      <c r="AH247" s="26" t="s">
        <v>16</v>
      </c>
      <c r="AI247" s="198">
        <v>1000</v>
      </c>
      <c r="AJ247" s="198">
        <v>42.8</v>
      </c>
      <c r="AK247" s="198">
        <v>70.599999999999994</v>
      </c>
      <c r="AL247" s="198">
        <v>157.6</v>
      </c>
      <c r="AM247" s="198">
        <v>1437</v>
      </c>
      <c r="AN247" s="199">
        <v>253</v>
      </c>
    </row>
    <row r="248" spans="1:41" ht="42" customHeight="1" x14ac:dyDescent="0.3">
      <c r="A248" s="336"/>
      <c r="B248" s="136" t="s">
        <v>17</v>
      </c>
      <c r="C248" s="209">
        <v>180</v>
      </c>
      <c r="D248" s="110">
        <f t="shared" si="252"/>
        <v>3.24</v>
      </c>
      <c r="E248" s="110">
        <f t="shared" si="252"/>
        <v>2.97</v>
      </c>
      <c r="F248" s="110">
        <f>P248/M248*C248</f>
        <v>22.5</v>
      </c>
      <c r="G248" s="110">
        <f>Q248/M248*C248</f>
        <v>129.6</v>
      </c>
      <c r="H248" s="152">
        <v>508</v>
      </c>
      <c r="L248" s="136" t="s">
        <v>17</v>
      </c>
      <c r="M248" s="209">
        <v>200</v>
      </c>
      <c r="N248" s="209">
        <v>3.6</v>
      </c>
      <c r="O248" s="209">
        <v>3.3</v>
      </c>
      <c r="P248" s="209">
        <v>25</v>
      </c>
      <c r="Q248" s="209">
        <v>144</v>
      </c>
      <c r="R248" s="152">
        <v>508</v>
      </c>
      <c r="W248" s="302"/>
      <c r="X248" s="25" t="s">
        <v>18</v>
      </c>
      <c r="Y248" s="200">
        <v>180</v>
      </c>
      <c r="Z248" s="201">
        <f>AJ248/AI248*Y248</f>
        <v>3.24</v>
      </c>
      <c r="AA248" s="201">
        <f>AK248/AI248*Y248</f>
        <v>2.97</v>
      </c>
      <c r="AB248" s="201">
        <f>AL248/AI248*Y248</f>
        <v>22.5</v>
      </c>
      <c r="AC248" s="201">
        <f>AM248/AI248*Y248</f>
        <v>129.6</v>
      </c>
      <c r="AD248" s="202">
        <v>508</v>
      </c>
      <c r="AH248" s="26" t="s">
        <v>18</v>
      </c>
      <c r="AI248" s="198">
        <v>200</v>
      </c>
      <c r="AJ248" s="198">
        <v>3.6</v>
      </c>
      <c r="AK248" s="198">
        <v>3.3</v>
      </c>
      <c r="AL248" s="198">
        <v>25</v>
      </c>
      <c r="AM248" s="198">
        <v>144</v>
      </c>
      <c r="AN248" s="199">
        <v>508</v>
      </c>
    </row>
    <row r="249" spans="1:41" ht="71.25" customHeight="1" x14ac:dyDescent="0.3">
      <c r="A249" s="336"/>
      <c r="B249" s="136" t="s">
        <v>200</v>
      </c>
      <c r="C249" s="152">
        <v>50</v>
      </c>
      <c r="D249" s="110">
        <f t="shared" si="252"/>
        <v>1.5</v>
      </c>
      <c r="E249" s="110">
        <f t="shared" si="252"/>
        <v>5.2500000000000009</v>
      </c>
      <c r="F249" s="110">
        <f t="shared" ref="F249" si="253">(P249)/O249*E249</f>
        <v>25.500000000000004</v>
      </c>
      <c r="G249" s="110">
        <f>Q249/M249*C249</f>
        <v>155</v>
      </c>
      <c r="H249" s="152">
        <v>102</v>
      </c>
      <c r="L249" s="136" t="s">
        <v>54</v>
      </c>
      <c r="M249" s="209">
        <v>40</v>
      </c>
      <c r="N249" s="209">
        <v>1.2</v>
      </c>
      <c r="O249" s="209">
        <v>4.2</v>
      </c>
      <c r="P249" s="209">
        <v>20.399999999999999</v>
      </c>
      <c r="Q249" s="209">
        <v>124</v>
      </c>
      <c r="R249" s="152">
        <v>102</v>
      </c>
      <c r="W249" s="302"/>
      <c r="X249" s="25" t="s">
        <v>19</v>
      </c>
      <c r="Y249" s="200">
        <v>30</v>
      </c>
      <c r="Z249" s="201">
        <f>(AJ249)/AI249*Y249</f>
        <v>2.25</v>
      </c>
      <c r="AA249" s="201">
        <f>(AK249)/AJ249*Z249</f>
        <v>0.87</v>
      </c>
      <c r="AB249" s="201">
        <f>(AL249)/AK249*AA249</f>
        <v>15.420000000000002</v>
      </c>
      <c r="AC249" s="201">
        <f>AM249/AI249*Y249</f>
        <v>78.600000000000009</v>
      </c>
      <c r="AD249" s="202">
        <v>117</v>
      </c>
      <c r="AG249" s="15"/>
      <c r="AH249" s="25" t="s">
        <v>19</v>
      </c>
      <c r="AI249" s="198">
        <v>100</v>
      </c>
      <c r="AJ249" s="198">
        <v>7.5</v>
      </c>
      <c r="AK249" s="198">
        <v>2.9</v>
      </c>
      <c r="AL249" s="198">
        <v>51.4</v>
      </c>
      <c r="AM249" s="198">
        <v>262</v>
      </c>
      <c r="AN249" s="199">
        <v>117</v>
      </c>
    </row>
    <row r="250" spans="1:41" s="114" customFormat="1" ht="92.25" customHeight="1" x14ac:dyDescent="0.3">
      <c r="A250" s="336"/>
      <c r="B250" s="216" t="s">
        <v>235</v>
      </c>
      <c r="C250" s="204">
        <v>100</v>
      </c>
      <c r="D250" s="217">
        <f>(N250)/M250*C250</f>
        <v>0.4</v>
      </c>
      <c r="E250" s="217">
        <f>(O250)/N250*D250</f>
        <v>0.4</v>
      </c>
      <c r="F250" s="217">
        <f>(P250)/O250*E250</f>
        <v>9.8000000000000007</v>
      </c>
      <c r="G250" s="217">
        <f>Q250/M250*C250</f>
        <v>47</v>
      </c>
      <c r="H250" s="204">
        <v>118</v>
      </c>
      <c r="I250" s="240"/>
      <c r="J250" s="240"/>
      <c r="K250" s="241"/>
      <c r="L250" s="216" t="s">
        <v>235</v>
      </c>
      <c r="M250" s="152">
        <v>100</v>
      </c>
      <c r="N250" s="152">
        <v>0.4</v>
      </c>
      <c r="O250" s="152">
        <v>0.4</v>
      </c>
      <c r="P250" s="152">
        <v>9.8000000000000007</v>
      </c>
      <c r="Q250" s="152">
        <v>47</v>
      </c>
      <c r="R250" s="152">
        <v>118</v>
      </c>
      <c r="S250" s="116"/>
      <c r="T250" s="116"/>
      <c r="U250" s="116"/>
      <c r="V250" s="116"/>
      <c r="W250" s="315"/>
      <c r="X250" s="117" t="s">
        <v>20</v>
      </c>
      <c r="Y250" s="202">
        <v>110</v>
      </c>
      <c r="Z250" s="118">
        <f>AJ250/AI250*Y250</f>
        <v>0.44</v>
      </c>
      <c r="AA250" s="118">
        <f>AK250/AI250*Y250</f>
        <v>0.44</v>
      </c>
      <c r="AB250" s="118">
        <f>AL250/AI250*Y250</f>
        <v>10.780000000000001</v>
      </c>
      <c r="AC250" s="118">
        <f>AM250/AI250*Y250</f>
        <v>51.699999999999996</v>
      </c>
      <c r="AD250" s="202">
        <v>118</v>
      </c>
      <c r="AE250" s="113"/>
      <c r="AF250" s="113"/>
      <c r="AG250" s="113"/>
      <c r="AH250" s="115" t="s">
        <v>20</v>
      </c>
      <c r="AI250" s="199">
        <v>100</v>
      </c>
      <c r="AJ250" s="199">
        <v>0.4</v>
      </c>
      <c r="AK250" s="199">
        <v>0.4</v>
      </c>
      <c r="AL250" s="199">
        <v>9.8000000000000007</v>
      </c>
      <c r="AM250" s="199">
        <v>47</v>
      </c>
      <c r="AN250" s="199">
        <v>118</v>
      </c>
      <c r="AO250" s="113"/>
    </row>
    <row r="251" spans="1:41" ht="42" customHeight="1" x14ac:dyDescent="0.3">
      <c r="A251" s="336"/>
      <c r="B251" s="156"/>
      <c r="C251" s="204"/>
      <c r="D251" s="137"/>
      <c r="E251" s="137"/>
      <c r="F251" s="137"/>
      <c r="G251" s="137"/>
      <c r="H251" s="204"/>
      <c r="L251" s="136"/>
      <c r="M251" s="209"/>
      <c r="N251" s="209"/>
      <c r="O251" s="209"/>
      <c r="P251" s="209"/>
      <c r="Q251" s="209"/>
      <c r="R251" s="152"/>
      <c r="W251" s="315"/>
      <c r="X251" s="25"/>
      <c r="Y251" s="200"/>
      <c r="Z251" s="201"/>
      <c r="AA251" s="201"/>
      <c r="AB251" s="201"/>
      <c r="AC251" s="201"/>
      <c r="AD251" s="202"/>
      <c r="AH251" s="26"/>
      <c r="AI251" s="198"/>
      <c r="AJ251" s="198"/>
      <c r="AK251" s="198"/>
      <c r="AL251" s="198"/>
      <c r="AM251" s="198"/>
      <c r="AN251" s="199"/>
    </row>
    <row r="252" spans="1:41" ht="42" customHeight="1" x14ac:dyDescent="0.3">
      <c r="A252" s="307" t="s">
        <v>21</v>
      </c>
      <c r="B252" s="330"/>
      <c r="C252" s="204">
        <f>C247+C248+C249</f>
        <v>410</v>
      </c>
      <c r="D252" s="204">
        <f t="shared" ref="D252:G252" si="254">D247+D248+D249</f>
        <v>10.32</v>
      </c>
      <c r="E252" s="204">
        <f t="shared" si="254"/>
        <v>14.934000000000001</v>
      </c>
      <c r="F252" s="204">
        <f t="shared" si="254"/>
        <v>81.3</v>
      </c>
      <c r="G252" s="204">
        <f t="shared" si="254"/>
        <v>500.6</v>
      </c>
      <c r="H252" s="204"/>
      <c r="L252" s="136"/>
      <c r="M252" s="209"/>
      <c r="N252" s="209"/>
      <c r="O252" s="209"/>
      <c r="P252" s="209"/>
      <c r="Q252" s="209"/>
      <c r="R252" s="209"/>
      <c r="W252" s="28" t="s">
        <v>21</v>
      </c>
      <c r="X252" s="25"/>
      <c r="Y252" s="200">
        <f>SUM(Y247:Y251)</f>
        <v>500</v>
      </c>
      <c r="Z252" s="201">
        <f>SUM(Z247:Z251)</f>
        <v>13.633999999999999</v>
      </c>
      <c r="AA252" s="201">
        <f>SUM(AA247:AA251)</f>
        <v>16.988</v>
      </c>
      <c r="AB252" s="201">
        <f>SUM(AB247:AB251)</f>
        <v>77.067999999999998</v>
      </c>
      <c r="AC252" s="201">
        <f>SUM(AC247:AC251)</f>
        <v>518.56000000000006</v>
      </c>
      <c r="AD252" s="200"/>
      <c r="AH252" s="26"/>
      <c r="AI252" s="198"/>
      <c r="AJ252" s="198"/>
      <c r="AK252" s="198"/>
      <c r="AL252" s="198"/>
      <c r="AM252" s="198"/>
      <c r="AN252" s="198"/>
    </row>
    <row r="253" spans="1:41" ht="42" customHeight="1" x14ac:dyDescent="0.3">
      <c r="A253" s="339" t="s">
        <v>297</v>
      </c>
      <c r="B253" s="340"/>
      <c r="C253" s="294">
        <f>C250</f>
        <v>100</v>
      </c>
      <c r="D253" s="294">
        <f t="shared" ref="D253:G253" si="255">D250</f>
        <v>0.4</v>
      </c>
      <c r="E253" s="294">
        <f t="shared" si="255"/>
        <v>0.4</v>
      </c>
      <c r="F253" s="294">
        <f t="shared" si="255"/>
        <v>9.8000000000000007</v>
      </c>
      <c r="G253" s="294">
        <f t="shared" si="255"/>
        <v>47</v>
      </c>
      <c r="H253" s="294"/>
      <c r="L253" s="136"/>
      <c r="M253" s="295"/>
      <c r="N253" s="295"/>
      <c r="O253" s="295"/>
      <c r="P253" s="295"/>
      <c r="Q253" s="295"/>
      <c r="R253" s="295"/>
      <c r="W253" s="28" t="s">
        <v>21</v>
      </c>
      <c r="X253" s="25"/>
      <c r="Y253" s="296">
        <f t="shared" ref="Y253" si="256">SUM(Y249:Y252)</f>
        <v>640</v>
      </c>
      <c r="Z253" s="298">
        <f t="shared" ref="Z253" si="257">SUM(Z249:Z252)</f>
        <v>16.323999999999998</v>
      </c>
      <c r="AA253" s="298">
        <f t="shared" ref="AA253" si="258">SUM(AA249:AA252)</f>
        <v>18.297999999999998</v>
      </c>
      <c r="AB253" s="298">
        <f t="shared" ref="AB253" si="259">SUM(AB249:AB252)</f>
        <v>103.268</v>
      </c>
      <c r="AC253" s="298">
        <f t="shared" ref="AC253" si="260">SUM(AC249:AC252)</f>
        <v>648.86000000000013</v>
      </c>
      <c r="AD253" s="296"/>
      <c r="AH253" s="26"/>
      <c r="AI253" s="297"/>
      <c r="AJ253" s="297"/>
      <c r="AK253" s="297"/>
      <c r="AL253" s="297"/>
      <c r="AM253" s="297"/>
      <c r="AN253" s="297"/>
    </row>
    <row r="254" spans="1:41" ht="42" customHeight="1" x14ac:dyDescent="0.3">
      <c r="A254" s="362" t="s">
        <v>22</v>
      </c>
      <c r="B254" s="136" t="s">
        <v>257</v>
      </c>
      <c r="C254" s="209">
        <v>180</v>
      </c>
      <c r="D254" s="110">
        <f>(N254)/M254*C254</f>
        <v>1.26</v>
      </c>
      <c r="E254" s="110">
        <f>(O254)/N254*D254</f>
        <v>3.5819999999999994</v>
      </c>
      <c r="F254" s="110">
        <f>P254/M254*C254</f>
        <v>5.5980000000000008</v>
      </c>
      <c r="G254" s="110">
        <f>Q254/M254*C254</f>
        <v>59.760000000000005</v>
      </c>
      <c r="H254" s="152">
        <v>147</v>
      </c>
      <c r="L254" s="136" t="s">
        <v>257</v>
      </c>
      <c r="M254" s="209">
        <v>1000</v>
      </c>
      <c r="N254" s="209">
        <v>7</v>
      </c>
      <c r="O254" s="209">
        <v>19.899999999999999</v>
      </c>
      <c r="P254" s="209">
        <v>31.1</v>
      </c>
      <c r="Q254" s="209">
        <v>332</v>
      </c>
      <c r="R254" s="152">
        <v>147</v>
      </c>
      <c r="W254" s="1"/>
      <c r="X254" s="29"/>
      <c r="Y254" s="30"/>
      <c r="Z254" s="31"/>
      <c r="AA254" s="31"/>
      <c r="AB254" s="31"/>
      <c r="AC254" s="31"/>
      <c r="AD254" s="32"/>
      <c r="AH254" s="33"/>
      <c r="AI254" s="34"/>
      <c r="AJ254" s="34"/>
      <c r="AK254" s="34"/>
      <c r="AL254" s="34"/>
      <c r="AM254" s="34"/>
      <c r="AN254" s="35"/>
    </row>
    <row r="255" spans="1:41" ht="42" customHeight="1" x14ac:dyDescent="0.3">
      <c r="A255" s="374"/>
      <c r="B255" s="136" t="s">
        <v>283</v>
      </c>
      <c r="C255" s="209">
        <v>100</v>
      </c>
      <c r="D255" s="110">
        <f t="shared" ref="D255:E255" si="261">(N255)/M255*C255</f>
        <v>8.1538461538461533</v>
      </c>
      <c r="E255" s="110">
        <f t="shared" si="261"/>
        <v>8.7384615384615376</v>
      </c>
      <c r="F255" s="110">
        <f>P255/M255*C255</f>
        <v>10.4</v>
      </c>
      <c r="G255" s="110">
        <f>Q255/M255*C255</f>
        <v>152.92307692307691</v>
      </c>
      <c r="H255" s="152">
        <v>370</v>
      </c>
      <c r="L255" s="136" t="s">
        <v>283</v>
      </c>
      <c r="M255" s="209">
        <v>325</v>
      </c>
      <c r="N255" s="209">
        <v>26.5</v>
      </c>
      <c r="O255" s="209">
        <v>28.4</v>
      </c>
      <c r="P255" s="209">
        <v>33.799999999999997</v>
      </c>
      <c r="Q255" s="209">
        <v>497</v>
      </c>
      <c r="R255" s="152">
        <v>370</v>
      </c>
      <c r="W255" s="1"/>
      <c r="X255" s="29"/>
      <c r="Y255" s="30"/>
      <c r="Z255" s="31"/>
      <c r="AA255" s="31"/>
      <c r="AB255" s="31"/>
      <c r="AC255" s="31"/>
      <c r="AD255" s="32"/>
      <c r="AH255" s="33"/>
      <c r="AI255" s="34"/>
      <c r="AJ255" s="34"/>
      <c r="AK255" s="34"/>
      <c r="AL255" s="34"/>
      <c r="AM255" s="34"/>
      <c r="AN255" s="35"/>
    </row>
    <row r="256" spans="1:41" ht="42" customHeight="1" x14ac:dyDescent="0.3">
      <c r="A256" s="374"/>
      <c r="B256" s="245" t="s">
        <v>25</v>
      </c>
      <c r="C256" s="209">
        <v>10</v>
      </c>
      <c r="D256" s="110">
        <f t="shared" ref="D256" si="262">(N256)/M256*C256</f>
        <v>0.26</v>
      </c>
      <c r="E256" s="110">
        <f t="shared" ref="E256" si="263">(O256)/N256*D256</f>
        <v>1.5</v>
      </c>
      <c r="F256" s="110">
        <f>P256/M256*C256</f>
        <v>0.36</v>
      </c>
      <c r="G256" s="110">
        <f>Q256/M256*C256</f>
        <v>16.200000000000003</v>
      </c>
      <c r="H256" s="152">
        <v>488</v>
      </c>
      <c r="L256" s="245" t="s">
        <v>25</v>
      </c>
      <c r="M256" s="209">
        <v>1000</v>
      </c>
      <c r="N256" s="209">
        <v>26</v>
      </c>
      <c r="O256" s="209">
        <v>150</v>
      </c>
      <c r="P256" s="209">
        <v>36</v>
      </c>
      <c r="Q256" s="209">
        <v>1620</v>
      </c>
      <c r="R256" s="152">
        <v>488</v>
      </c>
      <c r="W256" s="305" t="s">
        <v>22</v>
      </c>
      <c r="X256" s="29"/>
      <c r="Y256" s="30"/>
      <c r="Z256" s="31"/>
      <c r="AA256" s="31"/>
      <c r="AB256" s="31"/>
      <c r="AC256" s="31"/>
      <c r="AD256" s="32"/>
      <c r="AH256" s="33"/>
      <c r="AI256" s="34"/>
      <c r="AJ256" s="34"/>
      <c r="AK256" s="34"/>
      <c r="AL256" s="34"/>
      <c r="AM256" s="34"/>
      <c r="AN256" s="35"/>
    </row>
    <row r="257" spans="1:40" ht="42" customHeight="1" x14ac:dyDescent="0.3">
      <c r="A257" s="374"/>
      <c r="B257" s="136" t="s">
        <v>258</v>
      </c>
      <c r="C257" s="209">
        <v>120</v>
      </c>
      <c r="D257" s="110">
        <f t="shared" ref="D257:E257" si="264">(N257)/M257*C257</f>
        <v>2.964</v>
      </c>
      <c r="E257" s="110">
        <f t="shared" si="264"/>
        <v>4.8840000000000003</v>
      </c>
      <c r="F257" s="110">
        <f t="shared" ref="F257" si="265">P257/M257*C257</f>
        <v>29.843999999999998</v>
      </c>
      <c r="G257" s="110">
        <f t="shared" ref="G257" si="266">Q257/M257*C257</f>
        <v>175.2</v>
      </c>
      <c r="H257" s="152">
        <v>246</v>
      </c>
      <c r="L257" s="136" t="s">
        <v>258</v>
      </c>
      <c r="M257" s="209">
        <v>1000</v>
      </c>
      <c r="N257" s="209">
        <v>24.7</v>
      </c>
      <c r="O257" s="209">
        <v>40.700000000000003</v>
      </c>
      <c r="P257" s="209">
        <v>248.7</v>
      </c>
      <c r="Q257" s="209">
        <v>1460</v>
      </c>
      <c r="R257" s="152">
        <v>246</v>
      </c>
      <c r="W257" s="306"/>
      <c r="X257" s="25" t="s">
        <v>23</v>
      </c>
      <c r="Y257" s="200">
        <v>190</v>
      </c>
      <c r="Z257" s="201">
        <f t="shared" ref="Z257:Z260" si="267">AJ257/AI257*Y257</f>
        <v>1.387</v>
      </c>
      <c r="AA257" s="201">
        <f t="shared" ref="AA257:AA260" si="268">AK257/AI257*Y257</f>
        <v>3.8000000000000003</v>
      </c>
      <c r="AB257" s="201">
        <f t="shared" ref="AB257:AB260" si="269">AL257/AI257*Y257</f>
        <v>8.0939999999999994</v>
      </c>
      <c r="AC257" s="201">
        <f t="shared" ref="AC257:AC260" si="270">AM257/AI257*Y257</f>
        <v>72.2</v>
      </c>
      <c r="AD257" s="202">
        <v>133</v>
      </c>
      <c r="AH257" s="26" t="s">
        <v>24</v>
      </c>
      <c r="AI257" s="198">
        <v>1000</v>
      </c>
      <c r="AJ257" s="198">
        <v>7.3</v>
      </c>
      <c r="AK257" s="198">
        <v>20</v>
      </c>
      <c r="AL257" s="198">
        <v>42.6</v>
      </c>
      <c r="AM257" s="198">
        <v>380</v>
      </c>
      <c r="AN257" s="199">
        <v>133</v>
      </c>
    </row>
    <row r="258" spans="1:40" ht="42" customHeight="1" x14ac:dyDescent="0.3">
      <c r="A258" s="374"/>
      <c r="B258" s="136" t="s">
        <v>81</v>
      </c>
      <c r="C258" s="209">
        <v>180</v>
      </c>
      <c r="D258" s="110">
        <f t="shared" ref="D258:E258" si="271">(N258)/M258*C258</f>
        <v>0.45</v>
      </c>
      <c r="E258" s="110">
        <f t="shared" si="271"/>
        <v>0</v>
      </c>
      <c r="F258" s="110">
        <f>P258/M258*C258</f>
        <v>24.3</v>
      </c>
      <c r="G258" s="110">
        <f>Q258/M258*C258</f>
        <v>99.000000000000014</v>
      </c>
      <c r="H258" s="152">
        <v>527</v>
      </c>
      <c r="L258" s="136" t="s">
        <v>81</v>
      </c>
      <c r="M258" s="209">
        <v>200</v>
      </c>
      <c r="N258" s="209">
        <v>0.5</v>
      </c>
      <c r="O258" s="209">
        <v>0</v>
      </c>
      <c r="P258" s="209">
        <v>27</v>
      </c>
      <c r="Q258" s="209">
        <v>110</v>
      </c>
      <c r="R258" s="152">
        <v>527</v>
      </c>
      <c r="W258" s="318"/>
      <c r="X258" s="25" t="s">
        <v>32</v>
      </c>
      <c r="Y258" s="200">
        <v>150</v>
      </c>
      <c r="Z258" s="201">
        <f t="shared" si="267"/>
        <v>0.375</v>
      </c>
      <c r="AA258" s="201">
        <f t="shared" si="268"/>
        <v>0</v>
      </c>
      <c r="AB258" s="201">
        <f t="shared" si="269"/>
        <v>20.25</v>
      </c>
      <c r="AC258" s="201">
        <f t="shared" si="270"/>
        <v>82.5</v>
      </c>
      <c r="AD258" s="202">
        <v>527</v>
      </c>
      <c r="AH258" s="26" t="s">
        <v>32</v>
      </c>
      <c r="AI258" s="198">
        <v>200</v>
      </c>
      <c r="AJ258" s="198">
        <v>0.5</v>
      </c>
      <c r="AK258" s="198">
        <v>0</v>
      </c>
      <c r="AL258" s="198">
        <v>27</v>
      </c>
      <c r="AM258" s="198">
        <v>110</v>
      </c>
      <c r="AN258" s="199">
        <v>527</v>
      </c>
    </row>
    <row r="259" spans="1:40" ht="42" customHeight="1" x14ac:dyDescent="0.3">
      <c r="A259" s="374"/>
      <c r="B259" s="156" t="s">
        <v>181</v>
      </c>
      <c r="C259" s="204">
        <v>25</v>
      </c>
      <c r="D259" s="137">
        <f t="shared" ref="D259:D260" si="272">(N259)/M259*C259</f>
        <v>1.9</v>
      </c>
      <c r="E259" s="137">
        <f t="shared" ref="E259:E260" si="273">(O259)/N259*D259</f>
        <v>0.2</v>
      </c>
      <c r="F259" s="137">
        <f t="shared" ref="F259:F260" si="274">(P259)/O259*E259</f>
        <v>12.3</v>
      </c>
      <c r="G259" s="137">
        <f t="shared" ref="G259:G260" si="275">Q259/M259*C259</f>
        <v>58.75</v>
      </c>
      <c r="H259" s="204">
        <v>114</v>
      </c>
      <c r="L259" s="136" t="s">
        <v>33</v>
      </c>
      <c r="M259" s="209">
        <v>100</v>
      </c>
      <c r="N259" s="209">
        <v>7.6</v>
      </c>
      <c r="O259" s="209">
        <v>0.8</v>
      </c>
      <c r="P259" s="209">
        <v>49.2</v>
      </c>
      <c r="Q259" s="209">
        <v>235</v>
      </c>
      <c r="R259" s="152">
        <v>114</v>
      </c>
      <c r="W259" s="360"/>
      <c r="X259" s="25" t="s">
        <v>33</v>
      </c>
      <c r="Y259" s="200">
        <v>60</v>
      </c>
      <c r="Z259" s="201">
        <f t="shared" si="267"/>
        <v>4.5599999999999996</v>
      </c>
      <c r="AA259" s="201">
        <f t="shared" si="268"/>
        <v>0.48</v>
      </c>
      <c r="AB259" s="201">
        <f t="shared" si="269"/>
        <v>29.520000000000003</v>
      </c>
      <c r="AC259" s="201">
        <f t="shared" si="270"/>
        <v>141</v>
      </c>
      <c r="AD259" s="202">
        <v>114</v>
      </c>
      <c r="AH259" s="26" t="s">
        <v>33</v>
      </c>
      <c r="AI259" s="198">
        <v>100</v>
      </c>
      <c r="AJ259" s="198">
        <v>7.6</v>
      </c>
      <c r="AK259" s="198">
        <v>0.8</v>
      </c>
      <c r="AL259" s="198">
        <v>49.2</v>
      </c>
      <c r="AM259" s="198">
        <v>235</v>
      </c>
      <c r="AN259" s="199">
        <v>114</v>
      </c>
    </row>
    <row r="260" spans="1:40" ht="42" customHeight="1" x14ac:dyDescent="0.3">
      <c r="A260" s="375"/>
      <c r="B260" s="156" t="s">
        <v>217</v>
      </c>
      <c r="C260" s="204">
        <v>25</v>
      </c>
      <c r="D260" s="137">
        <f t="shared" si="272"/>
        <v>1.6500000000000001</v>
      </c>
      <c r="E260" s="137">
        <f t="shared" si="273"/>
        <v>0.30000000000000004</v>
      </c>
      <c r="F260" s="137">
        <f t="shared" si="274"/>
        <v>8.3500000000000014</v>
      </c>
      <c r="G260" s="137">
        <f t="shared" si="275"/>
        <v>43.5</v>
      </c>
      <c r="H260" s="204">
        <v>115</v>
      </c>
      <c r="L260" s="136" t="s">
        <v>34</v>
      </c>
      <c r="M260" s="209">
        <v>100</v>
      </c>
      <c r="N260" s="209">
        <v>6.6</v>
      </c>
      <c r="O260" s="209">
        <v>1.2</v>
      </c>
      <c r="P260" s="209">
        <v>33.4</v>
      </c>
      <c r="Q260" s="209">
        <v>174</v>
      </c>
      <c r="R260" s="152">
        <v>115</v>
      </c>
      <c r="W260" s="361"/>
      <c r="X260" s="25" t="s">
        <v>34</v>
      </c>
      <c r="Y260" s="200">
        <v>50</v>
      </c>
      <c r="Z260" s="201">
        <f t="shared" si="267"/>
        <v>3.3000000000000003</v>
      </c>
      <c r="AA260" s="201">
        <f t="shared" si="268"/>
        <v>0.6</v>
      </c>
      <c r="AB260" s="201">
        <f t="shared" si="269"/>
        <v>16.7</v>
      </c>
      <c r="AC260" s="201">
        <f t="shared" si="270"/>
        <v>87</v>
      </c>
      <c r="AD260" s="202">
        <v>115</v>
      </c>
      <c r="AH260" s="26" t="s">
        <v>34</v>
      </c>
      <c r="AI260" s="198">
        <v>100</v>
      </c>
      <c r="AJ260" s="198">
        <v>6.6</v>
      </c>
      <c r="AK260" s="198">
        <v>1.2</v>
      </c>
      <c r="AL260" s="198">
        <v>33.4</v>
      </c>
      <c r="AM260" s="198">
        <v>174</v>
      </c>
      <c r="AN260" s="199">
        <v>115</v>
      </c>
    </row>
    <row r="261" spans="1:40" ht="42" customHeight="1" x14ac:dyDescent="0.3">
      <c r="A261" s="307" t="s">
        <v>35</v>
      </c>
      <c r="B261" s="308"/>
      <c r="C261" s="204">
        <f>SUM(C254:C260)</f>
        <v>640</v>
      </c>
      <c r="D261" s="204">
        <f t="shared" ref="D261" si="276">SUM(D254:D260)</f>
        <v>16.637846153846152</v>
      </c>
      <c r="E261" s="204">
        <f t="shared" ref="E261" si="277">SUM(E254:E260)</f>
        <v>19.204461538461537</v>
      </c>
      <c r="F261" s="204">
        <f t="shared" ref="F261" si="278">SUM(F254:F260)</f>
        <v>91.151999999999987</v>
      </c>
      <c r="G261" s="204">
        <f t="shared" ref="G261" si="279">SUM(G254:G260)</f>
        <v>605.33307692307687</v>
      </c>
      <c r="H261" s="204"/>
      <c r="L261" s="136"/>
      <c r="M261" s="209"/>
      <c r="N261" s="209"/>
      <c r="O261" s="209"/>
      <c r="P261" s="209"/>
      <c r="Q261" s="209"/>
      <c r="R261" s="152"/>
      <c r="W261" s="28" t="s">
        <v>35</v>
      </c>
      <c r="X261" s="25"/>
      <c r="Y261" s="200">
        <f>SUM(Y256:Y260)</f>
        <v>450</v>
      </c>
      <c r="Z261" s="201">
        <f>SUM(Z256:Z260)</f>
        <v>9.6219999999999999</v>
      </c>
      <c r="AA261" s="201">
        <f>SUM(AA256:AA260)</f>
        <v>4.88</v>
      </c>
      <c r="AB261" s="201">
        <f>SUM(AB256:AB260)</f>
        <v>74.564000000000007</v>
      </c>
      <c r="AC261" s="201">
        <f>SUM(AC256:AC260)</f>
        <v>382.7</v>
      </c>
      <c r="AD261" s="202"/>
      <c r="AH261" s="26"/>
      <c r="AI261" s="198"/>
      <c r="AJ261" s="198"/>
      <c r="AK261" s="198"/>
      <c r="AL261" s="198"/>
      <c r="AM261" s="198"/>
      <c r="AN261" s="199"/>
    </row>
    <row r="262" spans="1:40" ht="42" customHeight="1" x14ac:dyDescent="0.3">
      <c r="A262" s="328" t="s">
        <v>36</v>
      </c>
      <c r="B262" s="136" t="s">
        <v>238</v>
      </c>
      <c r="C262" s="209">
        <v>60</v>
      </c>
      <c r="D262" s="110">
        <f>(N262)/M262*C262</f>
        <v>5.1599999999999993</v>
      </c>
      <c r="E262" s="110">
        <f>(O262)/N262*D262</f>
        <v>3.12</v>
      </c>
      <c r="F262" s="110">
        <f>P262/M262*C262</f>
        <v>29.04</v>
      </c>
      <c r="G262" s="110">
        <f>Q262/M262*C262</f>
        <v>164.4</v>
      </c>
      <c r="H262" s="152">
        <v>666</v>
      </c>
      <c r="L262" s="136" t="s">
        <v>131</v>
      </c>
      <c r="M262" s="209">
        <v>50</v>
      </c>
      <c r="N262" s="209">
        <v>4.3</v>
      </c>
      <c r="O262" s="209">
        <v>2.6</v>
      </c>
      <c r="P262" s="209">
        <v>24.2</v>
      </c>
      <c r="Q262" s="209">
        <v>137</v>
      </c>
      <c r="R262" s="152">
        <v>666</v>
      </c>
      <c r="W262" s="331" t="s">
        <v>36</v>
      </c>
      <c r="X262" s="25" t="s">
        <v>115</v>
      </c>
      <c r="Y262" s="200">
        <v>40</v>
      </c>
      <c r="Z262" s="201">
        <f>AJ262/AI262*Y262</f>
        <v>1.1199999999999999</v>
      </c>
      <c r="AA262" s="201">
        <f>AK262/AI262*Y262</f>
        <v>1.32</v>
      </c>
      <c r="AB262" s="201">
        <f>AL262/AI262*Y262</f>
        <v>30.92</v>
      </c>
      <c r="AC262" s="201">
        <f>AM262/AI262*Y262</f>
        <v>140</v>
      </c>
      <c r="AD262" s="202">
        <v>607</v>
      </c>
      <c r="AH262" s="26" t="s">
        <v>115</v>
      </c>
      <c r="AI262" s="198">
        <v>100</v>
      </c>
      <c r="AJ262" s="198">
        <v>2.8</v>
      </c>
      <c r="AK262" s="198">
        <v>3.3</v>
      </c>
      <c r="AL262" s="198">
        <v>77.3</v>
      </c>
      <c r="AM262" s="198">
        <v>350</v>
      </c>
      <c r="AN262" s="199">
        <v>607</v>
      </c>
    </row>
    <row r="263" spans="1:40" ht="42" customHeight="1" x14ac:dyDescent="0.3">
      <c r="A263" s="328"/>
      <c r="B263" s="136" t="s">
        <v>68</v>
      </c>
      <c r="C263" s="209">
        <v>190</v>
      </c>
      <c r="D263" s="110">
        <f t="shared" ref="D263:E263" si="280">(N263)/M263*C263</f>
        <v>9.5000000000000001E-2</v>
      </c>
      <c r="E263" s="110">
        <f t="shared" si="280"/>
        <v>0</v>
      </c>
      <c r="F263" s="110">
        <f>P263/M263*C263</f>
        <v>19.664999999999999</v>
      </c>
      <c r="G263" s="110">
        <f>Q263/M263*C263</f>
        <v>78.849999999999994</v>
      </c>
      <c r="H263" s="152">
        <v>539</v>
      </c>
      <c r="L263" s="136" t="s">
        <v>68</v>
      </c>
      <c r="M263" s="209">
        <v>200</v>
      </c>
      <c r="N263" s="209">
        <v>0.1</v>
      </c>
      <c r="O263" s="209">
        <v>0</v>
      </c>
      <c r="P263" s="209">
        <v>20.7</v>
      </c>
      <c r="Q263" s="209">
        <v>83</v>
      </c>
      <c r="R263" s="152">
        <v>539</v>
      </c>
      <c r="W263" s="331"/>
      <c r="X263" s="25" t="s">
        <v>116</v>
      </c>
      <c r="Y263" s="200">
        <v>180</v>
      </c>
      <c r="Z263" s="201">
        <f>AJ263/AI263*Y263</f>
        <v>5.22</v>
      </c>
      <c r="AA263" s="201">
        <f>AK263/AI263*Y263</f>
        <v>4.5</v>
      </c>
      <c r="AB263" s="201">
        <f>AL263/AI263*Y263</f>
        <v>7.2</v>
      </c>
      <c r="AC263" s="201">
        <f>AM263/AI263*Y263</f>
        <v>90</v>
      </c>
      <c r="AD263" s="202">
        <v>535</v>
      </c>
      <c r="AH263" s="26" t="s">
        <v>116</v>
      </c>
      <c r="AI263" s="198">
        <v>200</v>
      </c>
      <c r="AJ263" s="198">
        <v>5.8</v>
      </c>
      <c r="AK263" s="198">
        <v>5</v>
      </c>
      <c r="AL263" s="198">
        <v>8</v>
      </c>
      <c r="AM263" s="198">
        <v>100</v>
      </c>
      <c r="AN263" s="199">
        <v>535</v>
      </c>
    </row>
    <row r="264" spans="1:40" ht="42" customHeight="1" x14ac:dyDescent="0.3">
      <c r="A264" s="307" t="s">
        <v>39</v>
      </c>
      <c r="B264" s="308"/>
      <c r="C264" s="204">
        <f>SUM(C262:C263)</f>
        <v>250</v>
      </c>
      <c r="D264" s="204">
        <f t="shared" ref="D264:G264" si="281">SUM(D262:D263)</f>
        <v>5.254999999999999</v>
      </c>
      <c r="E264" s="204">
        <f t="shared" si="281"/>
        <v>3.12</v>
      </c>
      <c r="F264" s="204">
        <f t="shared" si="281"/>
        <v>48.704999999999998</v>
      </c>
      <c r="G264" s="204">
        <f t="shared" si="281"/>
        <v>243.25</v>
      </c>
      <c r="H264" s="204"/>
      <c r="L264" s="136"/>
      <c r="M264" s="209"/>
      <c r="N264" s="209"/>
      <c r="O264" s="209"/>
      <c r="P264" s="209"/>
      <c r="Q264" s="209"/>
      <c r="R264" s="152"/>
      <c r="W264" s="28" t="s">
        <v>39</v>
      </c>
      <c r="X264" s="25"/>
      <c r="Y264" s="200" t="e">
        <f>SUM(#REF!)</f>
        <v>#REF!</v>
      </c>
      <c r="Z264" s="201" t="e">
        <f>SUM(#REF!)</f>
        <v>#REF!</v>
      </c>
      <c r="AA264" s="201" t="e">
        <f>SUM(#REF!)</f>
        <v>#REF!</v>
      </c>
      <c r="AB264" s="201" t="e">
        <f>SUM(#REF!)</f>
        <v>#REF!</v>
      </c>
      <c r="AC264" s="201" t="e">
        <f>SUM(#REF!)</f>
        <v>#REF!</v>
      </c>
      <c r="AD264" s="202"/>
      <c r="AH264" s="26"/>
      <c r="AI264" s="198"/>
      <c r="AJ264" s="198"/>
      <c r="AK264" s="198"/>
      <c r="AL264" s="198"/>
      <c r="AM264" s="198"/>
      <c r="AN264" s="199"/>
    </row>
    <row r="265" spans="1:40" ht="42" customHeight="1" x14ac:dyDescent="0.3">
      <c r="A265" s="362" t="s">
        <v>40</v>
      </c>
      <c r="B265" s="245" t="s">
        <v>61</v>
      </c>
      <c r="C265" s="209">
        <v>160</v>
      </c>
      <c r="D265" s="110">
        <f t="shared" ref="D265:F266" si="282">(N265)/M265*C265</f>
        <v>3.3600000000000003</v>
      </c>
      <c r="E265" s="110">
        <f t="shared" si="282"/>
        <v>7.0400000000000009</v>
      </c>
      <c r="F265" s="110">
        <f t="shared" si="282"/>
        <v>17.440000000000001</v>
      </c>
      <c r="G265" s="110">
        <f t="shared" ref="G265" si="283">Q265/M265*C265</f>
        <v>147.20000000000002</v>
      </c>
      <c r="H265" s="152">
        <v>434</v>
      </c>
      <c r="L265" s="245" t="s">
        <v>61</v>
      </c>
      <c r="M265" s="209">
        <v>100</v>
      </c>
      <c r="N265" s="209">
        <v>2.1</v>
      </c>
      <c r="O265" s="209">
        <v>4.4000000000000004</v>
      </c>
      <c r="P265" s="209">
        <v>10.9</v>
      </c>
      <c r="Q265" s="209">
        <v>92</v>
      </c>
      <c r="R265" s="152">
        <v>434</v>
      </c>
      <c r="W265" s="305" t="s">
        <v>40</v>
      </c>
      <c r="X265" s="38" t="s">
        <v>42</v>
      </c>
      <c r="Y265" s="39">
        <v>100</v>
      </c>
      <c r="Z265" s="201">
        <f>AJ265/AI265*Y265</f>
        <v>0.90000000000000013</v>
      </c>
      <c r="AA265" s="201">
        <f>AK265/AI265*Y265</f>
        <v>5.0999999999999996</v>
      </c>
      <c r="AB265" s="201">
        <f>AL265/AI265*Y265</f>
        <v>3.6000000000000005</v>
      </c>
      <c r="AC265" s="201">
        <f>AM265/AI265*Y265</f>
        <v>64</v>
      </c>
      <c r="AD265" s="40">
        <v>31</v>
      </c>
      <c r="AH265" s="41" t="s">
        <v>42</v>
      </c>
      <c r="AI265" s="42">
        <v>100</v>
      </c>
      <c r="AJ265" s="42">
        <v>0.9</v>
      </c>
      <c r="AK265" s="42">
        <v>5.0999999999999996</v>
      </c>
      <c r="AL265" s="42">
        <v>3.6</v>
      </c>
      <c r="AM265" s="42">
        <v>64</v>
      </c>
      <c r="AN265" s="43">
        <v>31</v>
      </c>
    </row>
    <row r="266" spans="1:40" ht="42" customHeight="1" x14ac:dyDescent="0.3">
      <c r="A266" s="363"/>
      <c r="B266" s="154" t="s">
        <v>284</v>
      </c>
      <c r="C266" s="209">
        <v>60</v>
      </c>
      <c r="D266" s="110">
        <f t="shared" si="282"/>
        <v>0.6</v>
      </c>
      <c r="E266" s="110">
        <f t="shared" si="282"/>
        <v>6.1199999999999992</v>
      </c>
      <c r="F266" s="110">
        <f>P266/M266*C266</f>
        <v>2.1</v>
      </c>
      <c r="G266" s="110">
        <f>Q266/M266*C266</f>
        <v>66</v>
      </c>
      <c r="H266" s="152">
        <v>30</v>
      </c>
      <c r="L266" s="154" t="s">
        <v>284</v>
      </c>
      <c r="M266" s="209">
        <v>100</v>
      </c>
      <c r="N266" s="209">
        <v>1</v>
      </c>
      <c r="O266" s="209">
        <v>10.199999999999999</v>
      </c>
      <c r="P266" s="209">
        <v>3.5</v>
      </c>
      <c r="Q266" s="209">
        <v>110</v>
      </c>
      <c r="R266" s="152">
        <v>30</v>
      </c>
      <c r="W266" s="306"/>
      <c r="X266" s="25" t="s">
        <v>44</v>
      </c>
      <c r="Y266" s="200">
        <v>100</v>
      </c>
      <c r="Z266" s="201">
        <f>AJ266/AI266*Y266</f>
        <v>3.7000000000000006</v>
      </c>
      <c r="AA266" s="201">
        <f>AK266/AI266*Y266</f>
        <v>6.1</v>
      </c>
      <c r="AB266" s="201">
        <f>AL266/AI266*Y266</f>
        <v>12.7</v>
      </c>
      <c r="AC266" s="201">
        <f>AM266/AI266*Y266</f>
        <v>141</v>
      </c>
      <c r="AD266" s="202">
        <v>214</v>
      </c>
      <c r="AH266" s="26" t="s">
        <v>44</v>
      </c>
      <c r="AI266" s="198">
        <v>100</v>
      </c>
      <c r="AJ266" s="198">
        <v>3.7</v>
      </c>
      <c r="AK266" s="198">
        <v>6.1</v>
      </c>
      <c r="AL266" s="198">
        <v>12.7</v>
      </c>
      <c r="AM266" s="198">
        <v>141</v>
      </c>
      <c r="AN266" s="199">
        <v>214</v>
      </c>
    </row>
    <row r="267" spans="1:40" ht="42" customHeight="1" x14ac:dyDescent="0.3">
      <c r="A267" s="363"/>
      <c r="B267" s="136" t="s">
        <v>102</v>
      </c>
      <c r="C267" s="209">
        <v>180</v>
      </c>
      <c r="D267" s="110">
        <f>(N267)/M267*C267</f>
        <v>0.09</v>
      </c>
      <c r="E267" s="110">
        <f>(O267)/N267*D267</f>
        <v>0</v>
      </c>
      <c r="F267" s="110">
        <f>P267/M267*C267</f>
        <v>13.68</v>
      </c>
      <c r="G267" s="110">
        <f>Q267/M267*C267</f>
        <v>54.9</v>
      </c>
      <c r="H267" s="152">
        <v>505</v>
      </c>
      <c r="L267" s="136" t="s">
        <v>102</v>
      </c>
      <c r="M267" s="209">
        <v>200</v>
      </c>
      <c r="N267" s="209">
        <v>0.1</v>
      </c>
      <c r="O267" s="209">
        <v>0</v>
      </c>
      <c r="P267" s="209">
        <v>15.2</v>
      </c>
      <c r="Q267" s="209">
        <v>61</v>
      </c>
      <c r="R267" s="152">
        <v>505</v>
      </c>
      <c r="W267" s="364"/>
      <c r="X267" s="25" t="s">
        <v>44</v>
      </c>
      <c r="Y267" s="200">
        <v>100</v>
      </c>
      <c r="Z267" s="201">
        <f>AJ267/AI267*Y267</f>
        <v>3.7000000000000006</v>
      </c>
      <c r="AA267" s="201">
        <f>AK267/AI267*Y267</f>
        <v>6.1</v>
      </c>
      <c r="AB267" s="201">
        <f>AL267/AI267*Y267</f>
        <v>12.7</v>
      </c>
      <c r="AC267" s="201">
        <f>AM267/AI267*Y267</f>
        <v>141</v>
      </c>
      <c r="AD267" s="202">
        <v>214</v>
      </c>
      <c r="AH267" s="26" t="s">
        <v>44</v>
      </c>
      <c r="AI267" s="198">
        <v>100</v>
      </c>
      <c r="AJ267" s="198">
        <v>3.7</v>
      </c>
      <c r="AK267" s="198">
        <v>6.1</v>
      </c>
      <c r="AL267" s="198">
        <v>12.7</v>
      </c>
      <c r="AM267" s="198">
        <v>141</v>
      </c>
      <c r="AN267" s="199">
        <v>214</v>
      </c>
    </row>
    <row r="268" spans="1:40" ht="42" customHeight="1" x14ac:dyDescent="0.3">
      <c r="A268" s="363"/>
      <c r="B268" s="156" t="s">
        <v>181</v>
      </c>
      <c r="C268" s="204">
        <v>25</v>
      </c>
      <c r="D268" s="137">
        <f t="shared" ref="D268:D269" si="284">(N268)/M268*C268</f>
        <v>1.9</v>
      </c>
      <c r="E268" s="137">
        <f t="shared" ref="E268:E269" si="285">(O268)/N268*D268</f>
        <v>0.2</v>
      </c>
      <c r="F268" s="137">
        <f t="shared" ref="F268:F269" si="286">(P268)/O268*E268</f>
        <v>12.3</v>
      </c>
      <c r="G268" s="137">
        <f t="shared" ref="G268:G269" si="287">Q268/M268*C268</f>
        <v>58.75</v>
      </c>
      <c r="H268" s="204">
        <v>114</v>
      </c>
      <c r="L268" s="136" t="s">
        <v>33</v>
      </c>
      <c r="M268" s="209">
        <v>100</v>
      </c>
      <c r="N268" s="209">
        <v>7.6</v>
      </c>
      <c r="O268" s="209">
        <v>0.8</v>
      </c>
      <c r="P268" s="209">
        <v>49.2</v>
      </c>
      <c r="Q268" s="209">
        <v>235</v>
      </c>
      <c r="R268" s="152">
        <v>114</v>
      </c>
      <c r="W268" s="364"/>
      <c r="X268" s="25" t="s">
        <v>33</v>
      </c>
      <c r="Y268" s="200">
        <v>60</v>
      </c>
      <c r="Z268" s="201">
        <f t="shared" ref="Z268:Z269" si="288">AJ268/AI268*Y268</f>
        <v>4.5599999999999996</v>
      </c>
      <c r="AA268" s="201">
        <f t="shared" ref="AA268:AA269" si="289">AK268/AI268*Y268</f>
        <v>0.48</v>
      </c>
      <c r="AB268" s="201">
        <f t="shared" ref="AB268:AB269" si="290">AL268/AI268*Y268</f>
        <v>29.520000000000003</v>
      </c>
      <c r="AC268" s="201">
        <f t="shared" ref="AC268:AC269" si="291">AM268/AI268*Y268</f>
        <v>141</v>
      </c>
      <c r="AD268" s="202">
        <v>114</v>
      </c>
      <c r="AH268" s="26" t="s">
        <v>33</v>
      </c>
      <c r="AI268" s="198">
        <v>100</v>
      </c>
      <c r="AJ268" s="198">
        <v>7.6</v>
      </c>
      <c r="AK268" s="198">
        <v>0.8</v>
      </c>
      <c r="AL268" s="198">
        <v>49.2</v>
      </c>
      <c r="AM268" s="198">
        <v>235</v>
      </c>
      <c r="AN268" s="199">
        <v>114</v>
      </c>
    </row>
    <row r="269" spans="1:40" ht="42" customHeight="1" x14ac:dyDescent="0.3">
      <c r="A269" s="363"/>
      <c r="B269" s="156" t="s">
        <v>217</v>
      </c>
      <c r="C269" s="204">
        <v>25</v>
      </c>
      <c r="D269" s="137">
        <f t="shared" si="284"/>
        <v>1.6500000000000001</v>
      </c>
      <c r="E269" s="137">
        <f t="shared" si="285"/>
        <v>0.30000000000000004</v>
      </c>
      <c r="F269" s="137">
        <f t="shared" si="286"/>
        <v>8.3500000000000014</v>
      </c>
      <c r="G269" s="137">
        <f t="shared" si="287"/>
        <v>43.5</v>
      </c>
      <c r="H269" s="204">
        <v>115</v>
      </c>
      <c r="L269" s="136" t="s">
        <v>34</v>
      </c>
      <c r="M269" s="209">
        <v>100</v>
      </c>
      <c r="N269" s="209">
        <v>6.6</v>
      </c>
      <c r="O269" s="209">
        <v>1.2</v>
      </c>
      <c r="P269" s="209">
        <v>33.4</v>
      </c>
      <c r="Q269" s="209">
        <v>174</v>
      </c>
      <c r="R269" s="152">
        <v>115</v>
      </c>
      <c r="W269" s="364"/>
      <c r="X269" s="25" t="s">
        <v>34</v>
      </c>
      <c r="Y269" s="200">
        <v>50</v>
      </c>
      <c r="Z269" s="201">
        <f t="shared" si="288"/>
        <v>3.3000000000000003</v>
      </c>
      <c r="AA269" s="201">
        <f t="shared" si="289"/>
        <v>0.6</v>
      </c>
      <c r="AB269" s="201">
        <f t="shared" si="290"/>
        <v>16.7</v>
      </c>
      <c r="AC269" s="201">
        <f t="shared" si="291"/>
        <v>87</v>
      </c>
      <c r="AD269" s="202">
        <v>115</v>
      </c>
      <c r="AH269" s="26" t="s">
        <v>34</v>
      </c>
      <c r="AI269" s="198">
        <v>100</v>
      </c>
      <c r="AJ269" s="198">
        <v>6.6</v>
      </c>
      <c r="AK269" s="198">
        <v>1.2</v>
      </c>
      <c r="AL269" s="198">
        <v>33.4</v>
      </c>
      <c r="AM269" s="198">
        <v>174</v>
      </c>
      <c r="AN269" s="199">
        <v>115</v>
      </c>
    </row>
    <row r="270" spans="1:40" ht="42" customHeight="1" x14ac:dyDescent="0.3">
      <c r="A270" s="307" t="s">
        <v>47</v>
      </c>
      <c r="B270" s="308"/>
      <c r="C270" s="204">
        <f>SUM(C265:C269)</f>
        <v>450</v>
      </c>
      <c r="D270" s="137">
        <f>SUM(D267:D269)</f>
        <v>3.64</v>
      </c>
      <c r="E270" s="137">
        <f>SUM(E267:E269)</f>
        <v>0.5</v>
      </c>
      <c r="F270" s="137">
        <f>SUM(F267:F269)</f>
        <v>34.33</v>
      </c>
      <c r="G270" s="137">
        <f>SUM(G267:G269)</f>
        <v>157.15</v>
      </c>
      <c r="H270" s="204"/>
      <c r="L270" s="136"/>
      <c r="M270" s="209"/>
      <c r="N270" s="209"/>
      <c r="O270" s="209"/>
      <c r="P270" s="209"/>
      <c r="Q270" s="209"/>
      <c r="R270" s="209"/>
      <c r="W270" s="28" t="s">
        <v>47</v>
      </c>
      <c r="X270" s="25"/>
      <c r="Y270" s="200">
        <f>SUM(Y265:Y269)</f>
        <v>410</v>
      </c>
      <c r="Z270" s="201">
        <f>SUM(Z267:Z269)</f>
        <v>11.56</v>
      </c>
      <c r="AA270" s="201">
        <f>SUM(AA267:AA269)</f>
        <v>7.18</v>
      </c>
      <c r="AB270" s="201">
        <f>SUM(AB267:AB269)</f>
        <v>58.92</v>
      </c>
      <c r="AC270" s="201">
        <f>SUM(AC267:AC269)</f>
        <v>369</v>
      </c>
      <c r="AD270" s="200"/>
      <c r="AH270" s="26"/>
      <c r="AI270" s="198"/>
      <c r="AJ270" s="198"/>
      <c r="AK270" s="198"/>
      <c r="AL270" s="198"/>
      <c r="AM270" s="198"/>
      <c r="AN270" s="198"/>
    </row>
    <row r="271" spans="1:40" ht="42" customHeight="1" x14ac:dyDescent="0.3">
      <c r="A271" s="307" t="s">
        <v>105</v>
      </c>
      <c r="B271" s="308"/>
      <c r="C271" s="217">
        <f>C270+C264+C261+C252+C250</f>
        <v>1850</v>
      </c>
      <c r="D271" s="137">
        <f>D270+D264+D261+D252</f>
        <v>35.852846153846151</v>
      </c>
      <c r="E271" s="137">
        <f>E270+E264+E261+E252</f>
        <v>37.758461538461539</v>
      </c>
      <c r="F271" s="137">
        <f>F270+F264+F261+F252</f>
        <v>255.48699999999997</v>
      </c>
      <c r="G271" s="137">
        <f>G270+G264+G261+G252</f>
        <v>1506.333076923077</v>
      </c>
      <c r="H271" s="204"/>
      <c r="L271" s="136"/>
      <c r="M271" s="209"/>
      <c r="N271" s="209"/>
      <c r="O271" s="209"/>
      <c r="P271" s="209"/>
      <c r="Q271" s="209"/>
      <c r="R271" s="209"/>
      <c r="W271" s="28" t="s">
        <v>48</v>
      </c>
      <c r="X271" s="25"/>
      <c r="Y271" s="200" t="e">
        <f>Y270+Y264+Y261+Y252</f>
        <v>#REF!</v>
      </c>
      <c r="Z271" s="201" t="e">
        <f>Z270+Z264+Z261+Z252</f>
        <v>#REF!</v>
      </c>
      <c r="AA271" s="201" t="e">
        <f>AA270+AA264+AA261+AA252</f>
        <v>#REF!</v>
      </c>
      <c r="AB271" s="201" t="e">
        <f>AB270+AB264+AB261+AB252</f>
        <v>#REF!</v>
      </c>
      <c r="AC271" s="201" t="e">
        <f>AC270+AC264+AC261+AC252</f>
        <v>#REF!</v>
      </c>
      <c r="AD271" s="200"/>
      <c r="AH271" s="26"/>
      <c r="AI271" s="198"/>
      <c r="AJ271" s="198"/>
      <c r="AK271" s="198"/>
      <c r="AL271" s="198"/>
      <c r="AM271" s="198"/>
      <c r="AN271" s="198"/>
    </row>
    <row r="272" spans="1:40" ht="42" customHeight="1" x14ac:dyDescent="0.3">
      <c r="A272" s="307" t="s">
        <v>49</v>
      </c>
      <c r="B272" s="308"/>
      <c r="C272" s="219">
        <v>1800</v>
      </c>
      <c r="D272" s="221">
        <v>54</v>
      </c>
      <c r="E272" s="221">
        <v>60</v>
      </c>
      <c r="F272" s="221">
        <v>261</v>
      </c>
      <c r="G272" s="221">
        <v>1800</v>
      </c>
      <c r="H272" s="219"/>
      <c r="L272" s="230"/>
      <c r="M272" s="230"/>
      <c r="N272" s="230"/>
      <c r="O272" s="230"/>
      <c r="P272" s="230"/>
      <c r="Q272" s="230"/>
      <c r="R272" s="229"/>
      <c r="W272" s="45" t="s">
        <v>49</v>
      </c>
      <c r="X272" s="46"/>
      <c r="Y272" s="47">
        <v>1800</v>
      </c>
      <c r="Z272" s="51">
        <v>54</v>
      </c>
      <c r="AA272" s="51">
        <v>60</v>
      </c>
      <c r="AB272" s="51">
        <v>261</v>
      </c>
      <c r="AC272" s="51">
        <v>1800</v>
      </c>
      <c r="AD272" s="48"/>
      <c r="AH272" s="47"/>
      <c r="AI272" s="49"/>
      <c r="AJ272" s="49"/>
      <c r="AK272" s="49"/>
      <c r="AL272" s="49"/>
      <c r="AM272" s="49"/>
      <c r="AN272" s="50"/>
    </row>
    <row r="273" spans="1:40" ht="42" customHeight="1" x14ac:dyDescent="0.3">
      <c r="A273" s="328" t="s">
        <v>5</v>
      </c>
      <c r="B273" s="328" t="s">
        <v>6</v>
      </c>
      <c r="C273" s="329" t="s">
        <v>7</v>
      </c>
      <c r="D273" s="328" t="s">
        <v>8</v>
      </c>
      <c r="E273" s="328"/>
      <c r="F273" s="328"/>
      <c r="G273" s="328" t="s">
        <v>9</v>
      </c>
      <c r="H273" s="329" t="s">
        <v>10</v>
      </c>
      <c r="K273" s="210"/>
      <c r="L273" s="311" t="s">
        <v>6</v>
      </c>
      <c r="M273" s="311" t="s">
        <v>7</v>
      </c>
      <c r="N273" s="311" t="s">
        <v>8</v>
      </c>
      <c r="O273" s="311"/>
      <c r="P273" s="311"/>
      <c r="Q273" s="311" t="s">
        <v>9</v>
      </c>
      <c r="R273" s="320" t="s">
        <v>10</v>
      </c>
    </row>
    <row r="274" spans="1:40" ht="42" customHeight="1" x14ac:dyDescent="0.3">
      <c r="A274" s="328"/>
      <c r="B274" s="328"/>
      <c r="C274" s="329"/>
      <c r="D274" s="203" t="s">
        <v>11</v>
      </c>
      <c r="E274" s="203" t="s">
        <v>12</v>
      </c>
      <c r="F274" s="203" t="s">
        <v>13</v>
      </c>
      <c r="G274" s="328"/>
      <c r="H274" s="329"/>
      <c r="K274" s="210"/>
      <c r="L274" s="312"/>
      <c r="M274" s="312"/>
      <c r="N274" s="209" t="s">
        <v>11</v>
      </c>
      <c r="O274" s="209" t="s">
        <v>12</v>
      </c>
      <c r="P274" s="209" t="s">
        <v>13</v>
      </c>
      <c r="Q274" s="312"/>
      <c r="R274" s="321"/>
    </row>
    <row r="275" spans="1:40" ht="60.75" customHeight="1" x14ac:dyDescent="0.3">
      <c r="A275" s="287" t="s">
        <v>291</v>
      </c>
      <c r="B275" s="214"/>
      <c r="C275" s="213"/>
      <c r="D275" s="215"/>
      <c r="E275" s="215"/>
      <c r="F275" s="215"/>
      <c r="G275" s="215"/>
      <c r="H275" s="213"/>
      <c r="L275" s="136"/>
      <c r="M275" s="209"/>
      <c r="N275" s="209"/>
      <c r="O275" s="209"/>
      <c r="P275" s="209"/>
      <c r="Q275" s="209"/>
      <c r="R275" s="152"/>
    </row>
    <row r="276" spans="1:40" ht="42" customHeight="1" x14ac:dyDescent="0.25">
      <c r="A276" s="336" t="s">
        <v>15</v>
      </c>
      <c r="B276" s="136" t="s">
        <v>89</v>
      </c>
      <c r="C276" s="200">
        <v>180</v>
      </c>
      <c r="D276" s="201">
        <f t="shared" ref="D276:E278" si="292">(N276)/M276*C276</f>
        <v>5.76</v>
      </c>
      <c r="E276" s="201">
        <f t="shared" si="292"/>
        <v>10.26</v>
      </c>
      <c r="F276" s="201">
        <f>P276/M276*C276</f>
        <v>32.184000000000005</v>
      </c>
      <c r="G276" s="201">
        <f>Q276/M276*C276</f>
        <v>244.08</v>
      </c>
      <c r="H276" s="202">
        <v>261</v>
      </c>
      <c r="I276" s="5"/>
      <c r="J276" s="5"/>
      <c r="K276" s="15"/>
      <c r="L276" s="26" t="s">
        <v>89</v>
      </c>
      <c r="M276" s="198">
        <v>1000</v>
      </c>
      <c r="N276" s="198">
        <v>32</v>
      </c>
      <c r="O276" s="198">
        <v>57</v>
      </c>
      <c r="P276" s="198">
        <v>178.8</v>
      </c>
      <c r="Q276" s="198">
        <v>1356</v>
      </c>
      <c r="R276" s="199">
        <v>261</v>
      </c>
    </row>
    <row r="277" spans="1:40" ht="42" customHeight="1" x14ac:dyDescent="0.25">
      <c r="A277" s="336"/>
      <c r="B277" s="136" t="s">
        <v>52</v>
      </c>
      <c r="C277" s="200">
        <v>180</v>
      </c>
      <c r="D277" s="201">
        <f t="shared" si="292"/>
        <v>2.88</v>
      </c>
      <c r="E277" s="201">
        <f t="shared" si="292"/>
        <v>2.4299999999999997</v>
      </c>
      <c r="F277" s="201">
        <f>P277/M277*C277</f>
        <v>14.31</v>
      </c>
      <c r="G277" s="201">
        <f>Q277/M277*C277</f>
        <v>71.100000000000009</v>
      </c>
      <c r="H277" s="202">
        <v>513</v>
      </c>
      <c r="I277" s="5"/>
      <c r="J277" s="5"/>
      <c r="K277" s="15"/>
      <c r="L277" s="26" t="s">
        <v>53</v>
      </c>
      <c r="M277" s="198">
        <v>200</v>
      </c>
      <c r="N277" s="198">
        <v>3.2</v>
      </c>
      <c r="O277" s="198">
        <v>2.7</v>
      </c>
      <c r="P277" s="198">
        <v>15.9</v>
      </c>
      <c r="Q277" s="198">
        <v>79</v>
      </c>
      <c r="R277" s="199">
        <v>513</v>
      </c>
    </row>
    <row r="278" spans="1:40" ht="42" customHeight="1" x14ac:dyDescent="0.3">
      <c r="A278" s="336"/>
      <c r="B278" s="156" t="s">
        <v>202</v>
      </c>
      <c r="C278" s="204">
        <v>55</v>
      </c>
      <c r="D278" s="137">
        <f t="shared" si="292"/>
        <v>7.8571428571428568</v>
      </c>
      <c r="E278" s="137">
        <f t="shared" si="292"/>
        <v>12.728571428571428</v>
      </c>
      <c r="F278" s="137">
        <f>P278/M278*C278</f>
        <v>11.62857142857143</v>
      </c>
      <c r="G278" s="137">
        <f>Q278/M278*C278</f>
        <v>193.28571428571428</v>
      </c>
      <c r="H278" s="204">
        <v>97</v>
      </c>
      <c r="L278" s="136" t="s">
        <v>72</v>
      </c>
      <c r="M278" s="209">
        <v>35</v>
      </c>
      <c r="N278" s="209">
        <v>5</v>
      </c>
      <c r="O278" s="209">
        <v>8.1</v>
      </c>
      <c r="P278" s="209">
        <v>7.4</v>
      </c>
      <c r="Q278" s="209">
        <v>123</v>
      </c>
      <c r="R278" s="152">
        <v>97</v>
      </c>
    </row>
    <row r="279" spans="1:40" ht="72.75" customHeight="1" x14ac:dyDescent="0.3">
      <c r="A279" s="336"/>
      <c r="B279" s="216" t="s">
        <v>235</v>
      </c>
      <c r="C279" s="204">
        <v>100</v>
      </c>
      <c r="D279" s="217">
        <f>(N279)/M279*C279</f>
        <v>0.4</v>
      </c>
      <c r="E279" s="217">
        <f>(O279)/N279*D279</f>
        <v>0.4</v>
      </c>
      <c r="F279" s="217">
        <f>(P279)/O279*E279</f>
        <v>9.8000000000000007</v>
      </c>
      <c r="G279" s="217">
        <f>Q279/M279*C279</f>
        <v>47</v>
      </c>
      <c r="H279" s="204">
        <v>118</v>
      </c>
      <c r="I279" s="240"/>
      <c r="J279" s="240"/>
      <c r="K279" s="241"/>
      <c r="L279" s="216" t="s">
        <v>235</v>
      </c>
      <c r="M279" s="152">
        <v>100</v>
      </c>
      <c r="N279" s="152">
        <v>0.4</v>
      </c>
      <c r="O279" s="152">
        <v>0.4</v>
      </c>
      <c r="P279" s="152">
        <v>9.8000000000000007</v>
      </c>
      <c r="Q279" s="152">
        <v>47</v>
      </c>
      <c r="R279" s="152">
        <v>118</v>
      </c>
    </row>
    <row r="280" spans="1:40" ht="42" customHeight="1" x14ac:dyDescent="0.3">
      <c r="A280" s="336"/>
      <c r="B280" s="156"/>
      <c r="C280" s="204"/>
      <c r="D280" s="137"/>
      <c r="E280" s="137"/>
      <c r="F280" s="137"/>
      <c r="G280" s="137"/>
      <c r="H280" s="204"/>
      <c r="L280" s="136"/>
      <c r="M280" s="209"/>
      <c r="N280" s="209"/>
      <c r="O280" s="209"/>
      <c r="P280" s="209"/>
      <c r="Q280" s="209"/>
      <c r="R280" s="152"/>
    </row>
    <row r="281" spans="1:40" ht="42" customHeight="1" x14ac:dyDescent="0.3">
      <c r="A281" s="307" t="s">
        <v>21</v>
      </c>
      <c r="B281" s="330"/>
      <c r="C281" s="204">
        <f>C276+C277+C278</f>
        <v>415</v>
      </c>
      <c r="D281" s="204">
        <f t="shared" ref="D281:G281" si="293">D276+D277+D278</f>
        <v>16.497142857142858</v>
      </c>
      <c r="E281" s="204">
        <f t="shared" si="293"/>
        <v>25.418571428571425</v>
      </c>
      <c r="F281" s="204">
        <f t="shared" si="293"/>
        <v>58.122571428571433</v>
      </c>
      <c r="G281" s="204">
        <f t="shared" si="293"/>
        <v>508.46571428571428</v>
      </c>
      <c r="H281" s="204"/>
      <c r="L281" s="136"/>
      <c r="M281" s="209"/>
      <c r="N281" s="209"/>
      <c r="O281" s="209"/>
      <c r="P281" s="209"/>
      <c r="Q281" s="209"/>
      <c r="R281" s="209"/>
    </row>
    <row r="282" spans="1:40" ht="42" customHeight="1" x14ac:dyDescent="0.3">
      <c r="A282" s="339" t="s">
        <v>297</v>
      </c>
      <c r="B282" s="340"/>
      <c r="C282" s="294">
        <f>C279</f>
        <v>100</v>
      </c>
      <c r="D282" s="294">
        <f t="shared" ref="D282:G282" si="294">D279</f>
        <v>0.4</v>
      </c>
      <c r="E282" s="294">
        <f t="shared" si="294"/>
        <v>0.4</v>
      </c>
      <c r="F282" s="294">
        <f t="shared" si="294"/>
        <v>9.8000000000000007</v>
      </c>
      <c r="G282" s="294">
        <f t="shared" si="294"/>
        <v>47</v>
      </c>
      <c r="H282" s="294"/>
      <c r="L282" s="136"/>
      <c r="M282" s="295"/>
      <c r="N282" s="295"/>
      <c r="O282" s="295"/>
      <c r="P282" s="295"/>
      <c r="Q282" s="295"/>
      <c r="R282" s="295"/>
      <c r="W282" s="28" t="s">
        <v>21</v>
      </c>
      <c r="X282" s="25"/>
      <c r="Y282" s="296">
        <f t="shared" ref="Y282" si="295">SUM(Y278:Y281)</f>
        <v>0</v>
      </c>
      <c r="Z282" s="298">
        <f t="shared" ref="Z282" si="296">SUM(Z278:Z281)</f>
        <v>0</v>
      </c>
      <c r="AA282" s="298">
        <f t="shared" ref="AA282" si="297">SUM(AA278:AA281)</f>
        <v>0</v>
      </c>
      <c r="AB282" s="298">
        <f t="shared" ref="AB282" si="298">SUM(AB278:AB281)</f>
        <v>0</v>
      </c>
      <c r="AC282" s="298">
        <f t="shared" ref="AC282" si="299">SUM(AC278:AC281)</f>
        <v>0</v>
      </c>
      <c r="AD282" s="296"/>
      <c r="AH282" s="26"/>
      <c r="AI282" s="297"/>
      <c r="AJ282" s="297"/>
      <c r="AK282" s="297"/>
      <c r="AL282" s="297"/>
      <c r="AM282" s="297"/>
      <c r="AN282" s="297"/>
    </row>
    <row r="283" spans="1:40" ht="42" customHeight="1" x14ac:dyDescent="0.25">
      <c r="A283" s="362" t="s">
        <v>22</v>
      </c>
      <c r="B283" s="136" t="s">
        <v>285</v>
      </c>
      <c r="C283" s="200">
        <v>180</v>
      </c>
      <c r="D283" s="201">
        <f>(N283)/M283*C283</f>
        <v>4.4279999999999999</v>
      </c>
      <c r="E283" s="201">
        <f>(O283)/N283*D283</f>
        <v>1.764</v>
      </c>
      <c r="F283" s="201">
        <f>P283/M283*C283</f>
        <v>7.6859999999999999</v>
      </c>
      <c r="G283" s="201">
        <f>Q283/M283*C283</f>
        <v>65.34</v>
      </c>
      <c r="H283" s="202">
        <v>157</v>
      </c>
      <c r="I283" s="5"/>
      <c r="J283" s="5"/>
      <c r="K283" s="15"/>
      <c r="L283" s="26" t="s">
        <v>156</v>
      </c>
      <c r="M283" s="198">
        <v>1000</v>
      </c>
      <c r="N283" s="198">
        <v>24.6</v>
      </c>
      <c r="O283" s="198">
        <v>9.8000000000000007</v>
      </c>
      <c r="P283" s="198">
        <v>42.7</v>
      </c>
      <c r="Q283" s="198">
        <v>363</v>
      </c>
      <c r="R283" s="199">
        <v>157</v>
      </c>
    </row>
    <row r="284" spans="1:40" ht="42" customHeight="1" x14ac:dyDescent="0.25">
      <c r="A284" s="374"/>
      <c r="B284" s="136" t="s">
        <v>129</v>
      </c>
      <c r="C284" s="200">
        <v>70</v>
      </c>
      <c r="D284" s="201">
        <f t="shared" ref="D284:E285" si="300">(N284)/M284*C284</f>
        <v>15.4</v>
      </c>
      <c r="E284" s="201">
        <f t="shared" si="300"/>
        <v>13.3</v>
      </c>
      <c r="F284" s="201">
        <f>P284/M284*C284</f>
        <v>1.33</v>
      </c>
      <c r="G284" s="201">
        <f>Q284/M284*C284</f>
        <v>186.9</v>
      </c>
      <c r="H284" s="202">
        <v>395</v>
      </c>
      <c r="I284" s="5"/>
      <c r="J284" s="5"/>
      <c r="K284" s="15"/>
      <c r="L284" s="26" t="s">
        <v>129</v>
      </c>
      <c r="M284" s="198">
        <v>100</v>
      </c>
      <c r="N284" s="198">
        <v>22</v>
      </c>
      <c r="O284" s="198">
        <v>19</v>
      </c>
      <c r="P284" s="198">
        <v>1.9</v>
      </c>
      <c r="Q284" s="198">
        <v>267</v>
      </c>
      <c r="R284" s="199">
        <v>395</v>
      </c>
    </row>
    <row r="285" spans="1:40" ht="42" customHeight="1" x14ac:dyDescent="0.25">
      <c r="A285" s="374"/>
      <c r="B285" s="285" t="s">
        <v>130</v>
      </c>
      <c r="C285" s="30">
        <v>120</v>
      </c>
      <c r="D285" s="201">
        <f t="shared" si="300"/>
        <v>2.64</v>
      </c>
      <c r="E285" s="201">
        <f t="shared" si="300"/>
        <v>7.919999999999999</v>
      </c>
      <c r="F285" s="201">
        <f>P285/M285*C285</f>
        <v>10.92</v>
      </c>
      <c r="G285" s="201">
        <f>Q285/M285*C285</f>
        <v>125.39999999999999</v>
      </c>
      <c r="H285" s="32">
        <v>196</v>
      </c>
      <c r="I285" s="5"/>
      <c r="J285" s="5"/>
      <c r="K285" s="15"/>
      <c r="L285" s="52" t="s">
        <v>130</v>
      </c>
      <c r="M285" s="34">
        <v>200</v>
      </c>
      <c r="N285" s="34">
        <v>4.4000000000000004</v>
      </c>
      <c r="O285" s="34">
        <v>13.2</v>
      </c>
      <c r="P285" s="34">
        <v>18.2</v>
      </c>
      <c r="Q285" s="34">
        <v>209</v>
      </c>
      <c r="R285" s="35">
        <v>196</v>
      </c>
    </row>
    <row r="286" spans="1:40" ht="42" customHeight="1" x14ac:dyDescent="0.25">
      <c r="A286" s="374"/>
      <c r="B286" s="136" t="s">
        <v>32</v>
      </c>
      <c r="C286" s="200">
        <v>180</v>
      </c>
      <c r="D286" s="201">
        <f>(N286)/M286*C286</f>
        <v>0.45</v>
      </c>
      <c r="E286" s="201">
        <f>(O286)/N286*D286</f>
        <v>0</v>
      </c>
      <c r="F286" s="201">
        <f>P286/M286*C286</f>
        <v>24.3</v>
      </c>
      <c r="G286" s="201">
        <f>Q286/M286*C286</f>
        <v>99.000000000000014</v>
      </c>
      <c r="H286" s="202">
        <v>527</v>
      </c>
      <c r="I286" s="5"/>
      <c r="J286" s="5"/>
      <c r="K286" s="15"/>
      <c r="L286" s="26" t="s">
        <v>32</v>
      </c>
      <c r="M286" s="198">
        <v>200</v>
      </c>
      <c r="N286" s="198">
        <v>0.5</v>
      </c>
      <c r="O286" s="198">
        <v>0</v>
      </c>
      <c r="P286" s="198">
        <v>27</v>
      </c>
      <c r="Q286" s="198">
        <v>110</v>
      </c>
      <c r="R286" s="199">
        <v>527</v>
      </c>
    </row>
    <row r="287" spans="1:40" ht="42" customHeight="1" x14ac:dyDescent="0.3">
      <c r="A287" s="374"/>
      <c r="B287" s="156" t="s">
        <v>181</v>
      </c>
      <c r="C287" s="204">
        <v>25</v>
      </c>
      <c r="D287" s="137">
        <f t="shared" ref="D287:D288" si="301">(N287)/M287*C287</f>
        <v>1.9</v>
      </c>
      <c r="E287" s="137">
        <f t="shared" ref="E287:E288" si="302">(O287)/N287*D287</f>
        <v>0.2</v>
      </c>
      <c r="F287" s="137">
        <f t="shared" ref="F287:F288" si="303">(P287)/O287*E287</f>
        <v>12.3</v>
      </c>
      <c r="G287" s="137">
        <f t="shared" ref="G287:G288" si="304">Q287/M287*C287</f>
        <v>58.75</v>
      </c>
      <c r="H287" s="204">
        <v>114</v>
      </c>
      <c r="L287" s="136" t="s">
        <v>33</v>
      </c>
      <c r="M287" s="209">
        <v>100</v>
      </c>
      <c r="N287" s="209">
        <v>7.6</v>
      </c>
      <c r="O287" s="209">
        <v>0.8</v>
      </c>
      <c r="P287" s="209">
        <v>49.2</v>
      </c>
      <c r="Q287" s="209">
        <v>235</v>
      </c>
      <c r="R287" s="152">
        <v>114</v>
      </c>
    </row>
    <row r="288" spans="1:40" ht="42" customHeight="1" x14ac:dyDescent="0.3">
      <c r="A288" s="375"/>
      <c r="B288" s="156" t="s">
        <v>217</v>
      </c>
      <c r="C288" s="204">
        <v>25</v>
      </c>
      <c r="D288" s="137">
        <f t="shared" si="301"/>
        <v>1.6500000000000001</v>
      </c>
      <c r="E288" s="137">
        <f t="shared" si="302"/>
        <v>0.30000000000000004</v>
      </c>
      <c r="F288" s="137">
        <f t="shared" si="303"/>
        <v>8.3500000000000014</v>
      </c>
      <c r="G288" s="137">
        <f t="shared" si="304"/>
        <v>43.5</v>
      </c>
      <c r="H288" s="204">
        <v>115</v>
      </c>
      <c r="L288" s="136" t="s">
        <v>34</v>
      </c>
      <c r="M288" s="209">
        <v>100</v>
      </c>
      <c r="N288" s="209">
        <v>6.6</v>
      </c>
      <c r="O288" s="209">
        <v>1.2</v>
      </c>
      <c r="P288" s="209">
        <v>33.4</v>
      </c>
      <c r="Q288" s="209">
        <v>174</v>
      </c>
      <c r="R288" s="152">
        <v>115</v>
      </c>
    </row>
    <row r="289" spans="1:41" ht="42" customHeight="1" x14ac:dyDescent="0.3">
      <c r="A289" s="307" t="s">
        <v>35</v>
      </c>
      <c r="B289" s="308"/>
      <c r="C289" s="204">
        <f>SUM(C283:C288)</f>
        <v>600</v>
      </c>
      <c r="D289" s="204">
        <f>SUM(D283:D288)</f>
        <v>26.467999999999996</v>
      </c>
      <c r="E289" s="204">
        <f>SUM(E283:E288)</f>
        <v>23.483999999999998</v>
      </c>
      <c r="F289" s="204">
        <f>SUM(F283:F288)</f>
        <v>64.885999999999996</v>
      </c>
      <c r="G289" s="204">
        <f>SUM(G283:G288)</f>
        <v>578.89</v>
      </c>
      <c r="H289" s="204"/>
      <c r="L289" s="136"/>
      <c r="M289" s="209"/>
      <c r="N289" s="209"/>
      <c r="O289" s="209"/>
      <c r="P289" s="209"/>
      <c r="Q289" s="209"/>
      <c r="R289" s="152"/>
    </row>
    <row r="290" spans="1:41" ht="42" customHeight="1" x14ac:dyDescent="0.25">
      <c r="A290" s="328" t="s">
        <v>36</v>
      </c>
      <c r="B290" s="136" t="s">
        <v>261</v>
      </c>
      <c r="C290" s="200">
        <v>50</v>
      </c>
      <c r="D290" s="201">
        <f>(N290)/M290*C290</f>
        <v>3.75</v>
      </c>
      <c r="E290" s="201">
        <f>(O290)/N290*D290</f>
        <v>4.9000000000000004</v>
      </c>
      <c r="F290" s="201">
        <f>P290/M290*C290</f>
        <v>37.200000000000003</v>
      </c>
      <c r="G290" s="201">
        <f>Q290/M290*C290</f>
        <v>208.5</v>
      </c>
      <c r="H290" s="202">
        <v>609</v>
      </c>
      <c r="I290" s="5"/>
      <c r="J290" s="5"/>
      <c r="K290" s="15"/>
      <c r="L290" s="26" t="s">
        <v>37</v>
      </c>
      <c r="M290" s="198">
        <v>100</v>
      </c>
      <c r="N290" s="198">
        <v>7.5</v>
      </c>
      <c r="O290" s="198">
        <v>9.8000000000000007</v>
      </c>
      <c r="P290" s="198">
        <v>74.400000000000006</v>
      </c>
      <c r="Q290" s="198">
        <v>417</v>
      </c>
      <c r="R290" s="199">
        <v>609</v>
      </c>
    </row>
    <row r="291" spans="1:41" ht="42" customHeight="1" x14ac:dyDescent="0.25">
      <c r="A291" s="328"/>
      <c r="B291" s="136" t="s">
        <v>262</v>
      </c>
      <c r="C291" s="200">
        <v>180</v>
      </c>
      <c r="D291" s="201">
        <f>(N291)/M291*C291</f>
        <v>9</v>
      </c>
      <c r="E291" s="201">
        <f>(O291)/N291*D291</f>
        <v>5.76</v>
      </c>
      <c r="F291" s="201">
        <f>P291/M291*C291</f>
        <v>15.3</v>
      </c>
      <c r="G291" s="201">
        <f>Q291/M291*C291</f>
        <v>156.6</v>
      </c>
      <c r="H291" s="202">
        <v>536</v>
      </c>
      <c r="I291" s="5"/>
      <c r="J291" s="5"/>
      <c r="K291" s="15"/>
      <c r="L291" s="26" t="s">
        <v>83</v>
      </c>
      <c r="M291" s="198">
        <v>200</v>
      </c>
      <c r="N291" s="198">
        <v>10</v>
      </c>
      <c r="O291" s="198">
        <v>6.4</v>
      </c>
      <c r="P291" s="198">
        <v>17</v>
      </c>
      <c r="Q291" s="198">
        <v>174</v>
      </c>
      <c r="R291" s="199">
        <v>536</v>
      </c>
    </row>
    <row r="292" spans="1:41" ht="42" customHeight="1" x14ac:dyDescent="0.3">
      <c r="A292" s="307" t="s">
        <v>39</v>
      </c>
      <c r="B292" s="308"/>
      <c r="C292" s="204">
        <f>SUM(C290:C291)</f>
        <v>230</v>
      </c>
      <c r="D292" s="204">
        <f t="shared" ref="D292:G292" si="305">SUM(D290:D291)</f>
        <v>12.75</v>
      </c>
      <c r="E292" s="204">
        <f t="shared" si="305"/>
        <v>10.66</v>
      </c>
      <c r="F292" s="204">
        <f t="shared" si="305"/>
        <v>52.5</v>
      </c>
      <c r="G292" s="204">
        <f t="shared" si="305"/>
        <v>365.1</v>
      </c>
      <c r="H292" s="204"/>
      <c r="L292" s="136"/>
      <c r="M292" s="209"/>
      <c r="N292" s="209"/>
      <c r="O292" s="209"/>
      <c r="P292" s="209"/>
      <c r="Q292" s="209"/>
      <c r="R292" s="152"/>
    </row>
    <row r="293" spans="1:41" ht="57" customHeight="1" x14ac:dyDescent="0.25">
      <c r="A293" s="362" t="s">
        <v>40</v>
      </c>
      <c r="B293" s="136" t="s">
        <v>263</v>
      </c>
      <c r="C293" s="443">
        <v>200</v>
      </c>
      <c r="D293" s="444">
        <f>(N293)/M293*C293</f>
        <v>10</v>
      </c>
      <c r="E293" s="444">
        <f>(O293)/N293*D293</f>
        <v>9.8000000000000007</v>
      </c>
      <c r="F293" s="444">
        <f>P293/M293*C293</f>
        <v>51.800000000000004</v>
      </c>
      <c r="G293" s="444">
        <f>Q293/M293*C293</f>
        <v>345</v>
      </c>
      <c r="H293" s="202">
        <v>292</v>
      </c>
      <c r="I293" s="5"/>
      <c r="J293" s="5"/>
      <c r="K293" s="15"/>
      <c r="L293" s="26" t="s">
        <v>171</v>
      </c>
      <c r="M293" s="198">
        <v>200</v>
      </c>
      <c r="N293" s="198">
        <v>10</v>
      </c>
      <c r="O293" s="198">
        <v>9.8000000000000007</v>
      </c>
      <c r="P293" s="198">
        <v>51.8</v>
      </c>
      <c r="Q293" s="198">
        <v>345</v>
      </c>
      <c r="R293" s="199">
        <v>292</v>
      </c>
    </row>
    <row r="294" spans="1:41" ht="42" customHeight="1" x14ac:dyDescent="0.3">
      <c r="A294" s="363"/>
      <c r="B294" s="136" t="s">
        <v>264</v>
      </c>
      <c r="C294" s="445">
        <v>20</v>
      </c>
      <c r="D294" s="444">
        <f>(N294)/M294*C294</f>
        <v>0.01</v>
      </c>
      <c r="E294" s="444">
        <f>(O294)/N294*D294</f>
        <v>4.0000000000000001E-3</v>
      </c>
      <c r="F294" s="444">
        <f>P294/M294*C294</f>
        <v>2.74</v>
      </c>
      <c r="G294" s="444">
        <f>Q294/M294*C294</f>
        <v>11.040000000000001</v>
      </c>
      <c r="H294" s="152">
        <v>476</v>
      </c>
      <c r="L294" s="33" t="s">
        <v>173</v>
      </c>
      <c r="M294" s="34">
        <v>1000</v>
      </c>
      <c r="N294" s="34">
        <v>0.5</v>
      </c>
      <c r="O294" s="34">
        <v>0.2</v>
      </c>
      <c r="P294" s="34">
        <v>137</v>
      </c>
      <c r="Q294" s="34">
        <v>552</v>
      </c>
      <c r="R294" s="35">
        <v>476</v>
      </c>
    </row>
    <row r="295" spans="1:41" ht="42" customHeight="1" x14ac:dyDescent="0.25">
      <c r="A295" s="363"/>
      <c r="B295" s="136" t="s">
        <v>260</v>
      </c>
      <c r="C295" s="443">
        <v>180</v>
      </c>
      <c r="D295" s="444">
        <f t="shared" ref="D295:E295" si="306">(N295)/M295*C295</f>
        <v>0.45</v>
      </c>
      <c r="E295" s="444">
        <f t="shared" si="306"/>
        <v>0.18000000000000002</v>
      </c>
      <c r="F295" s="444">
        <f>P295/M295*C295</f>
        <v>20.790000000000003</v>
      </c>
      <c r="G295" s="444">
        <f>Q295/M295*C295</f>
        <v>86.399999999999991</v>
      </c>
      <c r="H295" s="202">
        <v>526</v>
      </c>
      <c r="I295" s="5"/>
      <c r="J295" s="5"/>
      <c r="K295" s="15"/>
      <c r="L295" s="26" t="s">
        <v>119</v>
      </c>
      <c r="M295" s="198">
        <v>200</v>
      </c>
      <c r="N295" s="198">
        <v>0.5</v>
      </c>
      <c r="O295" s="198">
        <v>0.2</v>
      </c>
      <c r="P295" s="198">
        <v>23.1</v>
      </c>
      <c r="Q295" s="198">
        <v>96</v>
      </c>
      <c r="R295" s="199">
        <v>526</v>
      </c>
    </row>
    <row r="296" spans="1:41" ht="42" customHeight="1" x14ac:dyDescent="0.3">
      <c r="A296" s="363"/>
      <c r="B296" s="156" t="s">
        <v>181</v>
      </c>
      <c r="C296" s="446">
        <v>25</v>
      </c>
      <c r="D296" s="447">
        <f t="shared" ref="D296:D297" si="307">(N296)/M296*C296</f>
        <v>1.9</v>
      </c>
      <c r="E296" s="447">
        <f t="shared" ref="E296:E297" si="308">(O296)/N296*D296</f>
        <v>0.2</v>
      </c>
      <c r="F296" s="447">
        <f t="shared" ref="F296:F297" si="309">(P296)/O296*E296</f>
        <v>12.3</v>
      </c>
      <c r="G296" s="447">
        <f t="shared" ref="G296:G297" si="310">Q296/M296*C296</f>
        <v>58.75</v>
      </c>
      <c r="H296" s="204">
        <v>114</v>
      </c>
      <c r="L296" s="136" t="s">
        <v>33</v>
      </c>
      <c r="M296" s="209">
        <v>100</v>
      </c>
      <c r="N296" s="209">
        <v>7.6</v>
      </c>
      <c r="O296" s="209">
        <v>0.8</v>
      </c>
      <c r="P296" s="209">
        <v>49.2</v>
      </c>
      <c r="Q296" s="209">
        <v>235</v>
      </c>
      <c r="R296" s="152">
        <v>114</v>
      </c>
    </row>
    <row r="297" spans="1:41" ht="42" customHeight="1" x14ac:dyDescent="0.3">
      <c r="A297" s="363"/>
      <c r="B297" s="156" t="s">
        <v>217</v>
      </c>
      <c r="C297" s="446">
        <v>25</v>
      </c>
      <c r="D297" s="447">
        <f t="shared" si="307"/>
        <v>1.6500000000000001</v>
      </c>
      <c r="E297" s="447">
        <f t="shared" si="308"/>
        <v>0.30000000000000004</v>
      </c>
      <c r="F297" s="447">
        <f t="shared" si="309"/>
        <v>8.3500000000000014</v>
      </c>
      <c r="G297" s="447">
        <f t="shared" si="310"/>
        <v>43.5</v>
      </c>
      <c r="H297" s="204">
        <v>115</v>
      </c>
      <c r="L297" s="136" t="s">
        <v>34</v>
      </c>
      <c r="M297" s="209">
        <v>100</v>
      </c>
      <c r="N297" s="209">
        <v>6.6</v>
      </c>
      <c r="O297" s="209">
        <v>1.2</v>
      </c>
      <c r="P297" s="209">
        <v>33.4</v>
      </c>
      <c r="Q297" s="209">
        <v>174</v>
      </c>
      <c r="R297" s="152">
        <v>115</v>
      </c>
    </row>
    <row r="298" spans="1:41" ht="42" customHeight="1" x14ac:dyDescent="0.3">
      <c r="A298" s="307" t="s">
        <v>47</v>
      </c>
      <c r="B298" s="308"/>
      <c r="C298" s="446">
        <f>SUM(C293:C297)</f>
        <v>450</v>
      </c>
      <c r="D298" s="447">
        <f>SUM(D295:D297)</f>
        <v>4</v>
      </c>
      <c r="E298" s="447">
        <f>SUM(E295:E297)</f>
        <v>0.68</v>
      </c>
      <c r="F298" s="447">
        <f>SUM(F295:F297)</f>
        <v>41.440000000000005</v>
      </c>
      <c r="G298" s="447">
        <f>SUM(G295:G297)</f>
        <v>188.64999999999998</v>
      </c>
      <c r="H298" s="204"/>
      <c r="L298" s="136"/>
      <c r="M298" s="209"/>
      <c r="N298" s="209"/>
      <c r="O298" s="209"/>
      <c r="P298" s="209"/>
      <c r="Q298" s="209"/>
      <c r="R298" s="209"/>
    </row>
    <row r="299" spans="1:41" ht="42" customHeight="1" x14ac:dyDescent="0.3">
      <c r="A299" s="442" t="s">
        <v>121</v>
      </c>
      <c r="B299" s="379"/>
      <c r="C299" s="217">
        <f>C298+C292+C289+C281+C279</f>
        <v>1795</v>
      </c>
      <c r="D299" s="217">
        <f>D298+D292+D289+D281</f>
        <v>59.715142857142851</v>
      </c>
      <c r="E299" s="217">
        <f>E298+E292+E289+E281</f>
        <v>60.242571428571424</v>
      </c>
      <c r="F299" s="217">
        <f>F298+F292+F289+F281</f>
        <v>216.94857142857143</v>
      </c>
      <c r="G299" s="217">
        <f>G298+G292+G289+G281</f>
        <v>1641.1057142857142</v>
      </c>
      <c r="H299" s="294"/>
      <c r="L299" s="136"/>
      <c r="M299" s="209"/>
      <c r="N299" s="209"/>
      <c r="O299" s="209"/>
      <c r="P299" s="209"/>
      <c r="Q299" s="209"/>
      <c r="R299" s="209"/>
    </row>
    <row r="300" spans="1:41" ht="42" customHeight="1" x14ac:dyDescent="0.3">
      <c r="A300" s="307" t="s">
        <v>49</v>
      </c>
      <c r="B300" s="308"/>
      <c r="C300" s="219">
        <v>1800</v>
      </c>
      <c r="D300" s="221">
        <v>54</v>
      </c>
      <c r="E300" s="221">
        <v>60</v>
      </c>
      <c r="F300" s="221">
        <v>261</v>
      </c>
      <c r="G300" s="221">
        <v>1800</v>
      </c>
      <c r="H300" s="219"/>
      <c r="L300" s="230"/>
      <c r="M300" s="230"/>
      <c r="N300" s="230"/>
      <c r="O300" s="230"/>
      <c r="P300" s="230"/>
      <c r="Q300" s="230"/>
      <c r="R300" s="229"/>
    </row>
    <row r="301" spans="1:41" ht="85.5" customHeight="1" x14ac:dyDescent="0.35">
      <c r="A301" s="253"/>
      <c r="B301" s="254"/>
      <c r="C301" s="208"/>
      <c r="D301" s="255"/>
      <c r="E301" s="255"/>
      <c r="F301" s="255"/>
      <c r="G301" s="255"/>
      <c r="H301" s="208"/>
      <c r="I301" s="256"/>
      <c r="J301" s="256"/>
      <c r="K301" s="257"/>
      <c r="L301" s="258"/>
      <c r="M301" s="208"/>
      <c r="N301" s="208"/>
      <c r="O301" s="208"/>
      <c r="P301" s="208"/>
      <c r="Q301" s="208"/>
      <c r="R301" s="208"/>
    </row>
    <row r="302" spans="1:41" ht="42" customHeight="1" x14ac:dyDescent="0.35">
      <c r="A302" s="378" t="s">
        <v>49</v>
      </c>
      <c r="B302" s="379"/>
      <c r="C302" s="233">
        <v>1800</v>
      </c>
      <c r="D302" s="233">
        <v>54</v>
      </c>
      <c r="E302" s="233">
        <v>60</v>
      </c>
      <c r="F302" s="233">
        <v>261</v>
      </c>
      <c r="G302" s="233">
        <v>1800</v>
      </c>
      <c r="H302" s="233"/>
      <c r="L302" s="230"/>
      <c r="M302" s="230"/>
      <c r="N302" s="230"/>
      <c r="O302" s="230"/>
      <c r="P302" s="230"/>
      <c r="Q302" s="230"/>
      <c r="R302" s="229"/>
      <c r="S302" s="62"/>
      <c r="T302" s="62"/>
      <c r="U302" s="62"/>
      <c r="V302" s="62"/>
      <c r="W302" s="45" t="s">
        <v>49</v>
      </c>
      <c r="X302" s="46"/>
      <c r="Y302" s="49">
        <v>1800</v>
      </c>
      <c r="Z302" s="63">
        <v>54</v>
      </c>
      <c r="AA302" s="63">
        <v>60</v>
      </c>
      <c r="AB302" s="63">
        <v>261</v>
      </c>
      <c r="AC302" s="63">
        <v>1800</v>
      </c>
      <c r="AD302" s="50"/>
      <c r="AE302" s="60"/>
      <c r="AF302" s="60"/>
      <c r="AG302" s="60"/>
      <c r="AH302" s="49"/>
      <c r="AI302" s="49"/>
      <c r="AJ302" s="49"/>
      <c r="AK302" s="49"/>
      <c r="AL302" s="49"/>
      <c r="AM302" s="49"/>
      <c r="AN302" s="50"/>
      <c r="AO302" s="60"/>
    </row>
    <row r="303" spans="1:41" ht="42" customHeight="1" x14ac:dyDescent="0.35">
      <c r="A303" s="371" t="s">
        <v>122</v>
      </c>
      <c r="B303" s="372"/>
      <c r="C303" s="235">
        <f>(C299+C271+C242+C212+C184)/5</f>
        <v>1845</v>
      </c>
      <c r="D303" s="235">
        <f t="shared" ref="D303:G303" si="311">(D299+D271+D242+D212+D184)/5</f>
        <v>55.241254945054948</v>
      </c>
      <c r="E303" s="235">
        <f t="shared" si="311"/>
        <v>62.057439926739924</v>
      </c>
      <c r="F303" s="235">
        <f t="shared" si="311"/>
        <v>231.38332857142854</v>
      </c>
      <c r="G303" s="235">
        <f t="shared" si="311"/>
        <v>1697.5691868131871</v>
      </c>
      <c r="H303" s="237"/>
      <c r="L303" s="251"/>
      <c r="M303" s="251"/>
      <c r="N303" s="251"/>
      <c r="O303" s="251"/>
      <c r="P303" s="251"/>
      <c r="Q303" s="251"/>
      <c r="R303" s="252"/>
      <c r="S303" s="62"/>
      <c r="T303" s="62"/>
      <c r="U303" s="62"/>
      <c r="V303" s="62"/>
      <c r="W303" s="64" t="s">
        <v>123</v>
      </c>
      <c r="X303" s="65"/>
      <c r="Y303" s="68">
        <f>(Y301+Y270+Y240+Y208+Y176)/5</f>
        <v>120</v>
      </c>
      <c r="Z303" s="66">
        <f>(Z301+Z270+Z240+Z208+Z176)/5</f>
        <v>4.7520000000000007</v>
      </c>
      <c r="AA303" s="66">
        <f>(AA301+AA270+AA240+AA208+AA176)/5</f>
        <v>4.7359999999999998</v>
      </c>
      <c r="AB303" s="66">
        <f>(AB301+AB270+AB240+AB208+AB176)/5</f>
        <v>26.484000000000002</v>
      </c>
      <c r="AC303" s="66">
        <f>(AC301+AC270+AC240+AC208+AC176)/5</f>
        <v>176.4</v>
      </c>
      <c r="AD303" s="67"/>
      <c r="AE303" s="60"/>
      <c r="AF303" s="60"/>
      <c r="AG303" s="60"/>
      <c r="AH303" s="68"/>
      <c r="AI303" s="68"/>
      <c r="AJ303" s="68"/>
      <c r="AK303" s="68"/>
      <c r="AL303" s="68"/>
      <c r="AM303" s="68"/>
      <c r="AN303" s="67"/>
      <c r="AO303" s="60"/>
    </row>
    <row r="304" spans="1:41" ht="71.25" customHeight="1" x14ac:dyDescent="0.35">
      <c r="A304" s="438" t="s">
        <v>265</v>
      </c>
      <c r="B304" s="439"/>
      <c r="C304" s="440">
        <f>(C303+C156)/2</f>
        <v>1847.5</v>
      </c>
      <c r="D304" s="440">
        <f t="shared" ref="D304:G304" si="312">(D303+D156)/2</f>
        <v>55.958356043956044</v>
      </c>
      <c r="E304" s="440">
        <f t="shared" si="312"/>
        <v>67.778634249084249</v>
      </c>
      <c r="F304" s="440">
        <f t="shared" si="312"/>
        <v>244.07787857142856</v>
      </c>
      <c r="G304" s="440">
        <f t="shared" si="312"/>
        <v>1806.3939029304031</v>
      </c>
      <c r="H304" s="441"/>
      <c r="L304" s="251"/>
      <c r="M304" s="251"/>
      <c r="N304" s="251"/>
      <c r="O304" s="251"/>
      <c r="P304" s="251"/>
      <c r="Q304" s="251"/>
      <c r="R304" s="252"/>
      <c r="S304" s="62"/>
      <c r="T304" s="62"/>
      <c r="U304" s="62"/>
      <c r="V304" s="62"/>
      <c r="W304" s="64" t="s">
        <v>123</v>
      </c>
      <c r="X304" s="65"/>
      <c r="Y304" s="68" t="e">
        <f>(Y302+Y271+Y241+Y209+Y177)/5</f>
        <v>#REF!</v>
      </c>
      <c r="Z304" s="66" t="e">
        <f>(Z302+Z271+Z241+Z209+Z177)/5</f>
        <v>#REF!</v>
      </c>
      <c r="AA304" s="66" t="e">
        <f>(AA302+AA271+AA241+AA209+AA177)/5</f>
        <v>#REF!</v>
      </c>
      <c r="AB304" s="66" t="e">
        <f>(AB302+AB271+AB241+AB209+AB177)/5</f>
        <v>#REF!</v>
      </c>
      <c r="AC304" s="66" t="e">
        <f>(AC302+AC271+AC241+AC209+AC177)/5</f>
        <v>#REF!</v>
      </c>
      <c r="AD304" s="67"/>
      <c r="AE304" s="60"/>
      <c r="AF304" s="60"/>
      <c r="AG304" s="60"/>
      <c r="AH304" s="68"/>
      <c r="AI304" s="68"/>
      <c r="AJ304" s="68"/>
      <c r="AK304" s="68"/>
      <c r="AL304" s="68"/>
      <c r="AM304" s="68"/>
      <c r="AN304" s="67"/>
      <c r="AO304" s="60"/>
    </row>
  </sheetData>
  <autoFilter ref="B1:B166"/>
  <mergeCells count="367">
    <mergeCell ref="A195:B195"/>
    <mergeCell ref="A223:B223"/>
    <mergeCell ref="A253:B253"/>
    <mergeCell ref="A282:B282"/>
    <mergeCell ref="A304:B304"/>
    <mergeCell ref="A289:B289"/>
    <mergeCell ref="A290:A291"/>
    <mergeCell ref="A292:B292"/>
    <mergeCell ref="A293:A297"/>
    <mergeCell ref="A298:B298"/>
    <mergeCell ref="A299:B299"/>
    <mergeCell ref="A300:B300"/>
    <mergeCell ref="A302:B302"/>
    <mergeCell ref="A303:B303"/>
    <mergeCell ref="H273:H274"/>
    <mergeCell ref="L273:L274"/>
    <mergeCell ref="M273:M274"/>
    <mergeCell ref="N273:P273"/>
    <mergeCell ref="Q273:Q274"/>
    <mergeCell ref="R273:R274"/>
    <mergeCell ref="A276:A280"/>
    <mergeCell ref="A281:B281"/>
    <mergeCell ref="A283:A288"/>
    <mergeCell ref="A271:B271"/>
    <mergeCell ref="A272:B272"/>
    <mergeCell ref="A254:A260"/>
    <mergeCell ref="A224:A231"/>
    <mergeCell ref="A273:A274"/>
    <mergeCell ref="B273:B274"/>
    <mergeCell ref="C273:C274"/>
    <mergeCell ref="D273:F273"/>
    <mergeCell ref="G273:G274"/>
    <mergeCell ref="A242:B242"/>
    <mergeCell ref="A243:B243"/>
    <mergeCell ref="W256:W260"/>
    <mergeCell ref="A261:B261"/>
    <mergeCell ref="A262:A263"/>
    <mergeCell ref="W262:W263"/>
    <mergeCell ref="A264:B264"/>
    <mergeCell ref="A265:A269"/>
    <mergeCell ref="W265:W269"/>
    <mergeCell ref="A270:B270"/>
    <mergeCell ref="AD244:AD245"/>
    <mergeCell ref="AH244:AH245"/>
    <mergeCell ref="AI244:AI245"/>
    <mergeCell ref="AJ244:AL244"/>
    <mergeCell ref="AM244:AM245"/>
    <mergeCell ref="AN244:AN245"/>
    <mergeCell ref="A247:A251"/>
    <mergeCell ref="W247:W251"/>
    <mergeCell ref="A252:B252"/>
    <mergeCell ref="M244:M245"/>
    <mergeCell ref="N244:P244"/>
    <mergeCell ref="Q244:Q245"/>
    <mergeCell ref="R244:R245"/>
    <mergeCell ref="W244:W245"/>
    <mergeCell ref="X244:X245"/>
    <mergeCell ref="Y244:Y245"/>
    <mergeCell ref="Z244:AB244"/>
    <mergeCell ref="AC244:AC245"/>
    <mergeCell ref="A244:A245"/>
    <mergeCell ref="B244:B245"/>
    <mergeCell ref="C244:C245"/>
    <mergeCell ref="D244:F244"/>
    <mergeCell ref="G244:G245"/>
    <mergeCell ref="H244:H245"/>
    <mergeCell ref="L244:L245"/>
    <mergeCell ref="W225:W231"/>
    <mergeCell ref="A232:B232"/>
    <mergeCell ref="A233:A234"/>
    <mergeCell ref="W233:W234"/>
    <mergeCell ref="A235:B235"/>
    <mergeCell ref="A236:A240"/>
    <mergeCell ref="W236:W240"/>
    <mergeCell ref="A241:B241"/>
    <mergeCell ref="AN214:AN215"/>
    <mergeCell ref="A214:A215"/>
    <mergeCell ref="D214:F214"/>
    <mergeCell ref="G214:G215"/>
    <mergeCell ref="L214:L215"/>
    <mergeCell ref="N214:P214"/>
    <mergeCell ref="Q214:Q215"/>
    <mergeCell ref="W214:W215"/>
    <mergeCell ref="Z214:AB214"/>
    <mergeCell ref="AC214:AC215"/>
    <mergeCell ref="AH214:AH215"/>
    <mergeCell ref="AJ214:AL214"/>
    <mergeCell ref="AM214:AM215"/>
    <mergeCell ref="A217:A221"/>
    <mergeCell ref="W217:W221"/>
    <mergeCell ref="A222:B222"/>
    <mergeCell ref="R214:R215"/>
    <mergeCell ref="X214:X215"/>
    <mergeCell ref="Y214:Y215"/>
    <mergeCell ref="AD214:AD215"/>
    <mergeCell ref="AI214:AI215"/>
    <mergeCell ref="B214:B215"/>
    <mergeCell ref="C214:C215"/>
    <mergeCell ref="H214:H215"/>
    <mergeCell ref="M214:M215"/>
    <mergeCell ref="A203:B203"/>
    <mergeCell ref="A204:A205"/>
    <mergeCell ref="W204:W205"/>
    <mergeCell ref="A206:B206"/>
    <mergeCell ref="A207:A210"/>
    <mergeCell ref="W207:W210"/>
    <mergeCell ref="A211:B211"/>
    <mergeCell ref="A212:B212"/>
    <mergeCell ref="A213:B213"/>
    <mergeCell ref="AI186:AI187"/>
    <mergeCell ref="AJ186:AL186"/>
    <mergeCell ref="AM186:AM187"/>
    <mergeCell ref="AN186:AN187"/>
    <mergeCell ref="A189:A193"/>
    <mergeCell ref="W189:W193"/>
    <mergeCell ref="A194:B194"/>
    <mergeCell ref="A196:A202"/>
    <mergeCell ref="W196:W202"/>
    <mergeCell ref="Q186:Q187"/>
    <mergeCell ref="R186:R187"/>
    <mergeCell ref="W186:W187"/>
    <mergeCell ref="X186:X187"/>
    <mergeCell ref="Y186:Y187"/>
    <mergeCell ref="Z186:AB186"/>
    <mergeCell ref="AC186:AC187"/>
    <mergeCell ref="AD186:AD187"/>
    <mergeCell ref="AH186:AH187"/>
    <mergeCell ref="A186:A187"/>
    <mergeCell ref="B186:B187"/>
    <mergeCell ref="C186:C187"/>
    <mergeCell ref="D186:F186"/>
    <mergeCell ref="G186:G187"/>
    <mergeCell ref="H186:H187"/>
    <mergeCell ref="L186:L187"/>
    <mergeCell ref="M186:M187"/>
    <mergeCell ref="N186:P186"/>
    <mergeCell ref="A1:H1"/>
    <mergeCell ref="W1:AD1"/>
    <mergeCell ref="A156:B156"/>
    <mergeCell ref="W104:W112"/>
    <mergeCell ref="A114:A115"/>
    <mergeCell ref="W114:W115"/>
    <mergeCell ref="A117:A120"/>
    <mergeCell ref="W117:W120"/>
    <mergeCell ref="W44:W52"/>
    <mergeCell ref="A54:A55"/>
    <mergeCell ref="W54:W55"/>
    <mergeCell ref="A57:A60"/>
    <mergeCell ref="W57:W60"/>
    <mergeCell ref="A62:B62"/>
    <mergeCell ref="C95:C96"/>
    <mergeCell ref="A83:A84"/>
    <mergeCell ref="A86:A91"/>
    <mergeCell ref="A93:B93"/>
    <mergeCell ref="A94:B94"/>
    <mergeCell ref="A95:A96"/>
    <mergeCell ref="B95:B96"/>
    <mergeCell ref="W98:W101"/>
    <mergeCell ref="D95:F95"/>
    <mergeCell ref="G95:G96"/>
    <mergeCell ref="H95:H96"/>
    <mergeCell ref="W76:W81"/>
    <mergeCell ref="W83:W84"/>
    <mergeCell ref="W86:W91"/>
    <mergeCell ref="L95:L96"/>
    <mergeCell ref="M95:M96"/>
    <mergeCell ref="N95:P95"/>
    <mergeCell ref="Q95:Q96"/>
    <mergeCell ref="R95:R96"/>
    <mergeCell ref="AN125:AN126"/>
    <mergeCell ref="A128:A133"/>
    <mergeCell ref="W128:W133"/>
    <mergeCell ref="X125:X126"/>
    <mergeCell ref="Y125:Y126"/>
    <mergeCell ref="Z125:AB125"/>
    <mergeCell ref="AC125:AC126"/>
    <mergeCell ref="AD125:AD126"/>
    <mergeCell ref="AH125:AH126"/>
    <mergeCell ref="L125:L126"/>
    <mergeCell ref="M125:M126"/>
    <mergeCell ref="N125:P125"/>
    <mergeCell ref="Q125:Q126"/>
    <mergeCell ref="R125:R126"/>
    <mergeCell ref="W125:W126"/>
    <mergeCell ref="A125:A126"/>
    <mergeCell ref="B125:B126"/>
    <mergeCell ref="C125:C126"/>
    <mergeCell ref="AJ125:AL125"/>
    <mergeCell ref="AM125:AM126"/>
    <mergeCell ref="D125:F125"/>
    <mergeCell ref="G125:G126"/>
    <mergeCell ref="H125:H126"/>
    <mergeCell ref="AI125:AI126"/>
    <mergeCell ref="AM65:AM66"/>
    <mergeCell ref="AN95:AN96"/>
    <mergeCell ref="W68:W73"/>
    <mergeCell ref="X65:X66"/>
    <mergeCell ref="Y65:Y66"/>
    <mergeCell ref="Z65:AB65"/>
    <mergeCell ref="AC65:AC66"/>
    <mergeCell ref="AD65:AD66"/>
    <mergeCell ref="AH65:AH66"/>
    <mergeCell ref="W95:W96"/>
    <mergeCell ref="W65:W66"/>
    <mergeCell ref="AI65:AI66"/>
    <mergeCell ref="X95:X96"/>
    <mergeCell ref="Y95:Y96"/>
    <mergeCell ref="Z95:AB95"/>
    <mergeCell ref="AC95:AC96"/>
    <mergeCell ref="AD95:AD96"/>
    <mergeCell ref="AH95:AH96"/>
    <mergeCell ref="AJ95:AL95"/>
    <mergeCell ref="AM95:AM96"/>
    <mergeCell ref="AI95:AI96"/>
    <mergeCell ref="C35:C36"/>
    <mergeCell ref="D35:F35"/>
    <mergeCell ref="G35:G36"/>
    <mergeCell ref="H35:H36"/>
    <mergeCell ref="A44:A52"/>
    <mergeCell ref="AJ65:AL65"/>
    <mergeCell ref="AJ35:AL35"/>
    <mergeCell ref="A82:B82"/>
    <mergeCell ref="A85:B85"/>
    <mergeCell ref="A76:A81"/>
    <mergeCell ref="L65:L66"/>
    <mergeCell ref="M65:M66"/>
    <mergeCell ref="N65:P65"/>
    <mergeCell ref="Q65:Q66"/>
    <mergeCell ref="R65:R66"/>
    <mergeCell ref="A75:B75"/>
    <mergeCell ref="AM35:AM36"/>
    <mergeCell ref="AN65:AN66"/>
    <mergeCell ref="A65:A66"/>
    <mergeCell ref="B65:B66"/>
    <mergeCell ref="C65:C66"/>
    <mergeCell ref="D65:F65"/>
    <mergeCell ref="G65:G66"/>
    <mergeCell ref="H65:H66"/>
    <mergeCell ref="AN35:AN36"/>
    <mergeCell ref="A38:A41"/>
    <mergeCell ref="W38:W41"/>
    <mergeCell ref="X35:X36"/>
    <mergeCell ref="Y35:Y36"/>
    <mergeCell ref="Z35:AB35"/>
    <mergeCell ref="AC35:AC36"/>
    <mergeCell ref="AD35:AD36"/>
    <mergeCell ref="AH35:AH36"/>
    <mergeCell ref="L35:L36"/>
    <mergeCell ref="M35:M36"/>
    <mergeCell ref="N35:P35"/>
    <mergeCell ref="Q35:Q36"/>
    <mergeCell ref="R35:R36"/>
    <mergeCell ref="W35:W36"/>
    <mergeCell ref="AI35:AI36"/>
    <mergeCell ref="W14:W22"/>
    <mergeCell ref="A27:A31"/>
    <mergeCell ref="W27:W31"/>
    <mergeCell ref="A7:A11"/>
    <mergeCell ref="W7:W11"/>
    <mergeCell ref="X4:X5"/>
    <mergeCell ref="Y4:Y5"/>
    <mergeCell ref="A4:A5"/>
    <mergeCell ref="B4:B5"/>
    <mergeCell ref="C4:C5"/>
    <mergeCell ref="D4:F4"/>
    <mergeCell ref="G4:G5"/>
    <mergeCell ref="H4:H5"/>
    <mergeCell ref="A12:B12"/>
    <mergeCell ref="A23:B23"/>
    <mergeCell ref="A26:B26"/>
    <mergeCell ref="A24:A25"/>
    <mergeCell ref="W24:W25"/>
    <mergeCell ref="A14:A22"/>
    <mergeCell ref="A13:B13"/>
    <mergeCell ref="A2:H2"/>
    <mergeCell ref="L2:R2"/>
    <mergeCell ref="W2:AD2"/>
    <mergeCell ref="AH2:AN2"/>
    <mergeCell ref="B3:H3"/>
    <mergeCell ref="L3:R3"/>
    <mergeCell ref="X3:AD3"/>
    <mergeCell ref="AH3:AN3"/>
    <mergeCell ref="AN4:AN5"/>
    <mergeCell ref="AI4:AI5"/>
    <mergeCell ref="AJ4:AL4"/>
    <mergeCell ref="AM4:AM5"/>
    <mergeCell ref="Z4:AB4"/>
    <mergeCell ref="AC4:AC5"/>
    <mergeCell ref="AD4:AD5"/>
    <mergeCell ref="AH4:AH5"/>
    <mergeCell ref="L4:L5"/>
    <mergeCell ref="M4:M5"/>
    <mergeCell ref="N4:P4"/>
    <mergeCell ref="Q4:Q5"/>
    <mergeCell ref="R4:R5"/>
    <mergeCell ref="W4:W5"/>
    <mergeCell ref="A154:B154"/>
    <mergeCell ref="A155:B155"/>
    <mergeCell ref="A136:A143"/>
    <mergeCell ref="A145:A146"/>
    <mergeCell ref="A32:B32"/>
    <mergeCell ref="A33:B33"/>
    <mergeCell ref="A34:B34"/>
    <mergeCell ref="A42:B42"/>
    <mergeCell ref="A53:B53"/>
    <mergeCell ref="A56:B56"/>
    <mergeCell ref="A149:A152"/>
    <mergeCell ref="A74:B74"/>
    <mergeCell ref="A68:A73"/>
    <mergeCell ref="A63:B63"/>
    <mergeCell ref="A64:B64"/>
    <mergeCell ref="A102:B102"/>
    <mergeCell ref="A113:B113"/>
    <mergeCell ref="A98:A101"/>
    <mergeCell ref="A35:A36"/>
    <mergeCell ref="B35:B36"/>
    <mergeCell ref="A92:B92"/>
    <mergeCell ref="A43:B43"/>
    <mergeCell ref="A103:B103"/>
    <mergeCell ref="A135:B135"/>
    <mergeCell ref="W145:W146"/>
    <mergeCell ref="A104:A112"/>
    <mergeCell ref="A121:B121"/>
    <mergeCell ref="A123:B123"/>
    <mergeCell ref="A124:B124"/>
    <mergeCell ref="A134:B134"/>
    <mergeCell ref="A144:B144"/>
    <mergeCell ref="A147:B147"/>
    <mergeCell ref="A153:B153"/>
    <mergeCell ref="W136:W143"/>
    <mergeCell ref="W149:W152"/>
    <mergeCell ref="AJ157:AL157"/>
    <mergeCell ref="AM157:AM158"/>
    <mergeCell ref="AN157:AN158"/>
    <mergeCell ref="A160:A163"/>
    <mergeCell ref="W160:W163"/>
    <mergeCell ref="A164:B164"/>
    <mergeCell ref="A166:A174"/>
    <mergeCell ref="W166:W174"/>
    <mergeCell ref="Q157:Q158"/>
    <mergeCell ref="R157:R158"/>
    <mergeCell ref="W157:W158"/>
    <mergeCell ref="X157:X158"/>
    <mergeCell ref="Y157:Y158"/>
    <mergeCell ref="Z157:AB157"/>
    <mergeCell ref="AC157:AC158"/>
    <mergeCell ref="AD157:AD158"/>
    <mergeCell ref="AH157:AH158"/>
    <mergeCell ref="A157:A158"/>
    <mergeCell ref="B157:B158"/>
    <mergeCell ref="C157:C158"/>
    <mergeCell ref="D157:F157"/>
    <mergeCell ref="G157:G158"/>
    <mergeCell ref="H157:H158"/>
    <mergeCell ref="L157:L158"/>
    <mergeCell ref="A175:B175"/>
    <mergeCell ref="A176:A177"/>
    <mergeCell ref="W176:W177"/>
    <mergeCell ref="A179:A182"/>
    <mergeCell ref="W179:W182"/>
    <mergeCell ref="A183:B183"/>
    <mergeCell ref="A184:B184"/>
    <mergeCell ref="A185:B185"/>
    <mergeCell ref="AI157:AI158"/>
    <mergeCell ref="M157:M158"/>
    <mergeCell ref="N157:P157"/>
    <mergeCell ref="A165:B16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workbookViewId="0">
      <selection activeCell="C7" sqref="C7"/>
    </sheetView>
  </sheetViews>
  <sheetFormatPr defaultRowHeight="50.25" customHeight="1" x14ac:dyDescent="0.3"/>
  <cols>
    <col min="1" max="1" width="16.5703125" style="206" customWidth="1"/>
    <col min="2" max="2" width="50.42578125" style="238" customWidth="1"/>
    <col min="3" max="3" width="18.28515625" style="239" customWidth="1"/>
    <col min="4" max="7" width="13.85546875" style="111" customWidth="1"/>
    <col min="8" max="8" width="12.85546875" style="239" customWidth="1"/>
    <col min="9" max="10" width="3.140625" style="210" customWidth="1"/>
    <col min="11" max="11" width="3.140625" style="211" customWidth="1"/>
    <col min="12" max="12" width="33.140625" style="210" customWidth="1"/>
    <col min="13" max="13" width="13.42578125" style="111" customWidth="1"/>
    <col min="14" max="17" width="9.140625" style="111" customWidth="1"/>
    <col min="18" max="18" width="15.42578125" style="239" customWidth="1"/>
  </cols>
  <sheetData>
    <row r="1" spans="1:18" ht="138.75" customHeight="1" thickBot="1" x14ac:dyDescent="0.35">
      <c r="A1" s="380" t="s">
        <v>239</v>
      </c>
      <c r="B1" s="381"/>
      <c r="C1" s="381"/>
      <c r="D1" s="381"/>
      <c r="E1" s="381"/>
      <c r="F1" s="381"/>
      <c r="G1" s="381"/>
      <c r="H1" s="381"/>
    </row>
    <row r="2" spans="1:18" ht="50.25" customHeight="1" thickBot="1" x14ac:dyDescent="0.35">
      <c r="A2" s="341" t="s">
        <v>240</v>
      </c>
      <c r="B2" s="342"/>
      <c r="C2" s="342"/>
      <c r="D2" s="342"/>
      <c r="E2" s="342"/>
      <c r="F2" s="342"/>
      <c r="G2" s="342"/>
      <c r="H2" s="342"/>
      <c r="L2" s="343" t="s">
        <v>1</v>
      </c>
      <c r="M2" s="344"/>
      <c r="N2" s="344"/>
      <c r="O2" s="344"/>
      <c r="P2" s="344"/>
      <c r="Q2" s="344"/>
      <c r="R2" s="345"/>
    </row>
    <row r="3" spans="1:18" ht="50.25" customHeight="1" thickBot="1" x14ac:dyDescent="0.35">
      <c r="A3" s="212" t="s">
        <v>266</v>
      </c>
      <c r="B3" s="382" t="s">
        <v>224</v>
      </c>
      <c r="C3" s="382"/>
      <c r="D3" s="382"/>
      <c r="E3" s="382"/>
      <c r="F3" s="382"/>
      <c r="G3" s="382"/>
      <c r="H3" s="382"/>
      <c r="L3" s="352"/>
      <c r="M3" s="353"/>
      <c r="N3" s="353"/>
      <c r="O3" s="353"/>
      <c r="P3" s="353"/>
      <c r="Q3" s="353"/>
      <c r="R3" s="354"/>
    </row>
    <row r="4" spans="1:18" ht="50.25" customHeight="1" x14ac:dyDescent="0.3">
      <c r="A4" s="328" t="s">
        <v>5</v>
      </c>
      <c r="B4" s="328" t="s">
        <v>6</v>
      </c>
      <c r="C4" s="329" t="s">
        <v>7</v>
      </c>
      <c r="D4" s="328" t="s">
        <v>8</v>
      </c>
      <c r="E4" s="328"/>
      <c r="F4" s="328"/>
      <c r="G4" s="328" t="s">
        <v>9</v>
      </c>
      <c r="H4" s="329" t="s">
        <v>10</v>
      </c>
      <c r="K4" s="210"/>
      <c r="L4" s="311" t="s">
        <v>6</v>
      </c>
      <c r="M4" s="311" t="s">
        <v>7</v>
      </c>
      <c r="N4" s="311" t="s">
        <v>8</v>
      </c>
      <c r="O4" s="311"/>
      <c r="P4" s="311"/>
      <c r="Q4" s="311" t="s">
        <v>9</v>
      </c>
      <c r="R4" s="320" t="s">
        <v>10</v>
      </c>
    </row>
    <row r="5" spans="1:18" ht="50.25" customHeight="1" x14ac:dyDescent="0.3">
      <c r="A5" s="328"/>
      <c r="B5" s="328"/>
      <c r="C5" s="329"/>
      <c r="D5" s="203" t="s">
        <v>11</v>
      </c>
      <c r="E5" s="203" t="s">
        <v>12</v>
      </c>
      <c r="F5" s="203" t="s">
        <v>13</v>
      </c>
      <c r="G5" s="328"/>
      <c r="H5" s="329"/>
      <c r="K5" s="210"/>
      <c r="L5" s="312"/>
      <c r="M5" s="312"/>
      <c r="N5" s="209" t="s">
        <v>11</v>
      </c>
      <c r="O5" s="209" t="s">
        <v>12</v>
      </c>
      <c r="P5" s="209" t="s">
        <v>13</v>
      </c>
      <c r="Q5" s="312"/>
      <c r="R5" s="321"/>
    </row>
    <row r="6" spans="1:18" ht="50.25" customHeight="1" x14ac:dyDescent="0.3">
      <c r="A6" s="213" t="s">
        <v>241</v>
      </c>
      <c r="B6" s="214"/>
      <c r="C6" s="213"/>
      <c r="D6" s="215"/>
      <c r="E6" s="215"/>
      <c r="F6" s="215"/>
      <c r="G6" s="215"/>
      <c r="H6" s="213"/>
      <c r="L6" s="136"/>
      <c r="M6" s="209"/>
      <c r="N6" s="209"/>
      <c r="O6" s="209"/>
      <c r="P6" s="209"/>
      <c r="Q6" s="209"/>
      <c r="R6" s="152"/>
    </row>
    <row r="7" spans="1:18" ht="50.25" customHeight="1" x14ac:dyDescent="0.3">
      <c r="A7" s="336" t="s">
        <v>15</v>
      </c>
      <c r="B7" s="156" t="s">
        <v>16</v>
      </c>
      <c r="C7" s="204">
        <v>150</v>
      </c>
      <c r="D7" s="137">
        <f t="shared" ref="D7:F9" si="0">(N7)/M7*C7</f>
        <v>6.42</v>
      </c>
      <c r="E7" s="137">
        <f t="shared" si="0"/>
        <v>10.59</v>
      </c>
      <c r="F7" s="137">
        <f t="shared" si="0"/>
        <v>23.639999999999997</v>
      </c>
      <c r="G7" s="137">
        <f>Q7/M7*C7</f>
        <v>215.55</v>
      </c>
      <c r="H7" s="204">
        <v>253</v>
      </c>
      <c r="L7" s="136" t="s">
        <v>16</v>
      </c>
      <c r="M7" s="209">
        <v>1000</v>
      </c>
      <c r="N7" s="209">
        <v>42.8</v>
      </c>
      <c r="O7" s="209">
        <v>70.599999999999994</v>
      </c>
      <c r="P7" s="209">
        <v>157.6</v>
      </c>
      <c r="Q7" s="209">
        <v>1437</v>
      </c>
      <c r="R7" s="152">
        <v>253</v>
      </c>
    </row>
    <row r="8" spans="1:18" ht="50.25" customHeight="1" x14ac:dyDescent="0.3">
      <c r="A8" s="336"/>
      <c r="B8" s="156" t="s">
        <v>17</v>
      </c>
      <c r="C8" s="204">
        <v>150</v>
      </c>
      <c r="D8" s="137">
        <f t="shared" si="0"/>
        <v>2.7</v>
      </c>
      <c r="E8" s="137">
        <f t="shared" si="0"/>
        <v>2.4750000000000001</v>
      </c>
      <c r="F8" s="137">
        <f t="shared" si="0"/>
        <v>18.75</v>
      </c>
      <c r="G8" s="137">
        <f>Q8/M8*C8</f>
        <v>108</v>
      </c>
      <c r="H8" s="204">
        <v>508</v>
      </c>
      <c r="L8" s="136" t="s">
        <v>18</v>
      </c>
      <c r="M8" s="209">
        <v>200</v>
      </c>
      <c r="N8" s="209">
        <v>3.6</v>
      </c>
      <c r="O8" s="209">
        <v>3.3</v>
      </c>
      <c r="P8" s="209">
        <v>25</v>
      </c>
      <c r="Q8" s="209">
        <v>144</v>
      </c>
      <c r="R8" s="152">
        <v>508</v>
      </c>
    </row>
    <row r="9" spans="1:18" ht="50.25" customHeight="1" x14ac:dyDescent="0.3">
      <c r="A9" s="336"/>
      <c r="B9" s="156" t="s">
        <v>267</v>
      </c>
      <c r="C9" s="204">
        <v>35</v>
      </c>
      <c r="D9" s="137">
        <f t="shared" si="0"/>
        <v>1.4000000000000001</v>
      </c>
      <c r="E9" s="137">
        <f t="shared" si="0"/>
        <v>14.583333333333336</v>
      </c>
      <c r="F9" s="137">
        <f>P9/M9*C9</f>
        <v>8.75</v>
      </c>
      <c r="G9" s="137">
        <f>Q9/M9*C9</f>
        <v>171.5</v>
      </c>
      <c r="H9" s="204">
        <v>100</v>
      </c>
      <c r="L9" s="136" t="s">
        <v>108</v>
      </c>
      <c r="M9" s="209">
        <v>30</v>
      </c>
      <c r="N9" s="209">
        <v>1.2</v>
      </c>
      <c r="O9" s="209">
        <v>12.5</v>
      </c>
      <c r="P9" s="209">
        <v>7.5</v>
      </c>
      <c r="Q9" s="209">
        <v>147</v>
      </c>
      <c r="R9" s="152">
        <v>100</v>
      </c>
    </row>
    <row r="10" spans="1:18" ht="50.25" customHeight="1" x14ac:dyDescent="0.3">
      <c r="A10" s="336"/>
      <c r="B10" s="216" t="s">
        <v>20</v>
      </c>
      <c r="C10" s="204">
        <v>100</v>
      </c>
      <c r="D10" s="217">
        <f>(N10)/M10*C10</f>
        <v>0.4</v>
      </c>
      <c r="E10" s="217">
        <f>(O10)/N10*D10</f>
        <v>0.4</v>
      </c>
      <c r="F10" s="217">
        <f>(P10)/O10*E10</f>
        <v>9.8000000000000007</v>
      </c>
      <c r="G10" s="217">
        <f>Q10/M10*C10</f>
        <v>47</v>
      </c>
      <c r="H10" s="204">
        <v>118</v>
      </c>
      <c r="I10" s="240"/>
      <c r="J10" s="240"/>
      <c r="K10" s="241"/>
      <c r="L10" s="154" t="s">
        <v>20</v>
      </c>
      <c r="M10" s="152">
        <v>100</v>
      </c>
      <c r="N10" s="152">
        <v>0.4</v>
      </c>
      <c r="O10" s="152">
        <v>0.4</v>
      </c>
      <c r="P10" s="152">
        <v>9.8000000000000007</v>
      </c>
      <c r="Q10" s="152">
        <v>47</v>
      </c>
      <c r="R10" s="152">
        <v>118</v>
      </c>
    </row>
    <row r="11" spans="1:18" ht="50.25" customHeight="1" x14ac:dyDescent="0.3">
      <c r="A11" s="307" t="s">
        <v>21</v>
      </c>
      <c r="B11" s="330"/>
      <c r="C11" s="204">
        <f>C7+C8+C9</f>
        <v>335</v>
      </c>
      <c r="D11" s="204">
        <f>D7+D8+D9</f>
        <v>10.520000000000001</v>
      </c>
      <c r="E11" s="204">
        <f>E7+E8+E9</f>
        <v>27.648333333333333</v>
      </c>
      <c r="F11" s="204">
        <f>F7+F8+F9</f>
        <v>51.14</v>
      </c>
      <c r="G11" s="204">
        <f>G7+G8+G9</f>
        <v>495.05</v>
      </c>
      <c r="H11" s="204"/>
      <c r="L11" s="136"/>
      <c r="M11" s="209"/>
      <c r="N11" s="209"/>
      <c r="O11" s="209"/>
      <c r="P11" s="209"/>
      <c r="Q11" s="209"/>
      <c r="R11" s="209"/>
    </row>
    <row r="12" spans="1:18" ht="50.25" customHeight="1" x14ac:dyDescent="0.3">
      <c r="A12" s="363"/>
      <c r="B12" s="156" t="s">
        <v>23</v>
      </c>
      <c r="C12" s="204">
        <v>150</v>
      </c>
      <c r="D12" s="137">
        <f t="shared" ref="D12:F19" si="1">(N12)/M12*C12</f>
        <v>1.095</v>
      </c>
      <c r="E12" s="137">
        <f t="shared" si="1"/>
        <v>2.9999999999999996</v>
      </c>
      <c r="F12" s="137">
        <f t="shared" si="1"/>
        <v>6.3899999999999988</v>
      </c>
      <c r="G12" s="137">
        <f>Q12/M12*C12</f>
        <v>57</v>
      </c>
      <c r="H12" s="204">
        <v>133</v>
      </c>
      <c r="L12" s="136" t="s">
        <v>246</v>
      </c>
      <c r="M12" s="209">
        <v>1000</v>
      </c>
      <c r="N12" s="209">
        <v>7.3</v>
      </c>
      <c r="O12" s="209">
        <v>20</v>
      </c>
      <c r="P12" s="209">
        <v>42.6</v>
      </c>
      <c r="Q12" s="209">
        <v>380</v>
      </c>
      <c r="R12" s="152">
        <v>133</v>
      </c>
    </row>
    <row r="13" spans="1:18" ht="50.25" customHeight="1" x14ac:dyDescent="0.3">
      <c r="A13" s="363"/>
      <c r="B13" s="156" t="s">
        <v>198</v>
      </c>
      <c r="C13" s="204">
        <v>10</v>
      </c>
      <c r="D13" s="137">
        <f t="shared" si="1"/>
        <v>0.26</v>
      </c>
      <c r="E13" s="137">
        <f t="shared" si="1"/>
        <v>1.5</v>
      </c>
      <c r="F13" s="137">
        <f t="shared" si="1"/>
        <v>0.36</v>
      </c>
      <c r="G13" s="137">
        <f>Q13/M13*C13</f>
        <v>16.200000000000003</v>
      </c>
      <c r="H13" s="204">
        <v>488</v>
      </c>
      <c r="L13" s="245" t="s">
        <v>199</v>
      </c>
      <c r="M13" s="209">
        <v>1000</v>
      </c>
      <c r="N13" s="209">
        <v>26</v>
      </c>
      <c r="O13" s="209">
        <v>150</v>
      </c>
      <c r="P13" s="209">
        <v>36</v>
      </c>
      <c r="Q13" s="209">
        <v>1620</v>
      </c>
      <c r="R13" s="152"/>
    </row>
    <row r="14" spans="1:18" ht="50.25" customHeight="1" x14ac:dyDescent="0.3">
      <c r="A14" s="363"/>
      <c r="B14" s="156" t="s">
        <v>26</v>
      </c>
      <c r="C14" s="204">
        <v>50</v>
      </c>
      <c r="D14" s="137">
        <f t="shared" si="1"/>
        <v>8.9</v>
      </c>
      <c r="E14" s="137">
        <f t="shared" si="1"/>
        <v>8.75</v>
      </c>
      <c r="F14" s="137">
        <f t="shared" si="1"/>
        <v>7.15</v>
      </c>
      <c r="G14" s="137">
        <f t="shared" ref="G14:G19" si="2">Q14/M14*C14</f>
        <v>143</v>
      </c>
      <c r="H14" s="204">
        <v>386</v>
      </c>
      <c r="L14" s="245" t="s">
        <v>247</v>
      </c>
      <c r="M14" s="209">
        <v>100</v>
      </c>
      <c r="N14" s="209">
        <v>17.8</v>
      </c>
      <c r="O14" s="209">
        <v>17.5</v>
      </c>
      <c r="P14" s="209">
        <v>14.3</v>
      </c>
      <c r="Q14" s="209">
        <v>286</v>
      </c>
      <c r="R14" s="152">
        <v>386</v>
      </c>
    </row>
    <row r="15" spans="1:18" ht="50.25" customHeight="1" x14ac:dyDescent="0.3">
      <c r="A15" s="363"/>
      <c r="B15" s="156" t="s">
        <v>28</v>
      </c>
      <c r="C15" s="204">
        <v>90</v>
      </c>
      <c r="D15" s="137">
        <f t="shared" si="1"/>
        <v>2.754</v>
      </c>
      <c r="E15" s="137">
        <f t="shared" si="1"/>
        <v>4.0409999999999995</v>
      </c>
      <c r="F15" s="137">
        <f t="shared" si="1"/>
        <v>18.881999999999998</v>
      </c>
      <c r="G15" s="137">
        <f t="shared" si="2"/>
        <v>125.55</v>
      </c>
      <c r="H15" s="204">
        <v>248</v>
      </c>
      <c r="L15" s="245" t="s">
        <v>248</v>
      </c>
      <c r="M15" s="209">
        <v>1000</v>
      </c>
      <c r="N15" s="209">
        <v>30.6</v>
      </c>
      <c r="O15" s="209">
        <v>44.9</v>
      </c>
      <c r="P15" s="209">
        <v>209.8</v>
      </c>
      <c r="Q15" s="209">
        <v>1395</v>
      </c>
      <c r="R15" s="152">
        <v>248</v>
      </c>
    </row>
    <row r="16" spans="1:18" ht="50.25" customHeight="1" x14ac:dyDescent="0.3">
      <c r="A16" s="363"/>
      <c r="B16" s="156" t="s">
        <v>30</v>
      </c>
      <c r="C16" s="204">
        <v>10</v>
      </c>
      <c r="D16" s="137">
        <f t="shared" si="1"/>
        <v>0.34399999999999997</v>
      </c>
      <c r="E16" s="137">
        <f t="shared" si="1"/>
        <v>2.125</v>
      </c>
      <c r="F16" s="137">
        <f t="shared" si="1"/>
        <v>0.6329999999999999</v>
      </c>
      <c r="G16" s="137">
        <f t="shared" si="2"/>
        <v>23.03</v>
      </c>
      <c r="H16" s="204">
        <v>453</v>
      </c>
      <c r="L16" s="245" t="s">
        <v>249</v>
      </c>
      <c r="M16" s="209">
        <v>1000</v>
      </c>
      <c r="N16" s="209">
        <v>34.4</v>
      </c>
      <c r="O16" s="209">
        <v>212.5</v>
      </c>
      <c r="P16" s="209">
        <v>63.3</v>
      </c>
      <c r="Q16" s="209">
        <v>2303</v>
      </c>
      <c r="R16" s="152">
        <v>453</v>
      </c>
    </row>
    <row r="17" spans="1:18" ht="50.25" customHeight="1" x14ac:dyDescent="0.3">
      <c r="A17" s="363"/>
      <c r="B17" s="156" t="s">
        <v>32</v>
      </c>
      <c r="C17" s="204">
        <v>150</v>
      </c>
      <c r="D17" s="137">
        <f t="shared" si="1"/>
        <v>0.375</v>
      </c>
      <c r="E17" s="137">
        <f t="shared" si="1"/>
        <v>0</v>
      </c>
      <c r="F17" s="137">
        <f>P17/M17*C17</f>
        <v>20.25</v>
      </c>
      <c r="G17" s="137">
        <f t="shared" si="2"/>
        <v>82.5</v>
      </c>
      <c r="H17" s="204">
        <v>527</v>
      </c>
      <c r="L17" s="136" t="s">
        <v>32</v>
      </c>
      <c r="M17" s="209">
        <v>200</v>
      </c>
      <c r="N17" s="209">
        <v>0.5</v>
      </c>
      <c r="O17" s="209">
        <v>0</v>
      </c>
      <c r="P17" s="209">
        <v>27</v>
      </c>
      <c r="Q17" s="209">
        <v>110</v>
      </c>
      <c r="R17" s="152">
        <v>527</v>
      </c>
    </row>
    <row r="18" spans="1:18" ht="50.25" customHeight="1" x14ac:dyDescent="0.3">
      <c r="A18" s="363"/>
      <c r="B18" s="156" t="s">
        <v>181</v>
      </c>
      <c r="C18" s="204">
        <v>20</v>
      </c>
      <c r="D18" s="137">
        <f t="shared" si="1"/>
        <v>1.52</v>
      </c>
      <c r="E18" s="137">
        <f t="shared" si="1"/>
        <v>0.16</v>
      </c>
      <c r="F18" s="137">
        <f t="shared" si="1"/>
        <v>9.84</v>
      </c>
      <c r="G18" s="137">
        <f t="shared" si="2"/>
        <v>47</v>
      </c>
      <c r="H18" s="204">
        <v>114</v>
      </c>
      <c r="L18" s="136" t="s">
        <v>33</v>
      </c>
      <c r="M18" s="209">
        <v>100</v>
      </c>
      <c r="N18" s="209">
        <v>7.6</v>
      </c>
      <c r="O18" s="209">
        <v>0.8</v>
      </c>
      <c r="P18" s="209">
        <v>49.2</v>
      </c>
      <c r="Q18" s="209">
        <v>235</v>
      </c>
      <c r="R18" s="152">
        <v>114</v>
      </c>
    </row>
    <row r="19" spans="1:18" ht="50.25" customHeight="1" x14ac:dyDescent="0.3">
      <c r="A19" s="365"/>
      <c r="B19" s="156" t="s">
        <v>217</v>
      </c>
      <c r="C19" s="204">
        <v>20</v>
      </c>
      <c r="D19" s="137">
        <f t="shared" si="1"/>
        <v>1.32</v>
      </c>
      <c r="E19" s="137">
        <f t="shared" si="1"/>
        <v>0.24000000000000002</v>
      </c>
      <c r="F19" s="137">
        <f t="shared" si="1"/>
        <v>6.6800000000000006</v>
      </c>
      <c r="G19" s="137">
        <f t="shared" si="2"/>
        <v>34.799999999999997</v>
      </c>
      <c r="H19" s="204">
        <v>115</v>
      </c>
      <c r="L19" s="136" t="s">
        <v>34</v>
      </c>
      <c r="M19" s="209">
        <v>100</v>
      </c>
      <c r="N19" s="209">
        <v>6.6</v>
      </c>
      <c r="O19" s="209">
        <v>1.2</v>
      </c>
      <c r="P19" s="209">
        <v>33.4</v>
      </c>
      <c r="Q19" s="209">
        <v>174</v>
      </c>
      <c r="R19" s="152">
        <v>115</v>
      </c>
    </row>
    <row r="20" spans="1:18" ht="50.25" customHeight="1" x14ac:dyDescent="0.3">
      <c r="A20" s="307" t="s">
        <v>35</v>
      </c>
      <c r="B20" s="308"/>
      <c r="C20" s="204">
        <f>SUM(C12:C19)</f>
        <v>500</v>
      </c>
      <c r="D20" s="137">
        <f>SUM(D12:D19)</f>
        <v>16.567999999999998</v>
      </c>
      <c r="E20" s="137">
        <f>SUM(E12:E19)</f>
        <v>19.815999999999999</v>
      </c>
      <c r="F20" s="137">
        <f>SUM(F12:F19)</f>
        <v>70.185000000000002</v>
      </c>
      <c r="G20" s="137">
        <f>SUM(G12:G19)</f>
        <v>529.07999999999993</v>
      </c>
      <c r="H20" s="204"/>
      <c r="L20" s="136"/>
      <c r="M20" s="209"/>
      <c r="N20" s="209"/>
      <c r="O20" s="209"/>
      <c r="P20" s="209"/>
      <c r="Q20" s="209"/>
      <c r="R20" s="152"/>
    </row>
    <row r="21" spans="1:18" ht="50.25" customHeight="1" x14ac:dyDescent="0.3">
      <c r="A21" s="328" t="s">
        <v>36</v>
      </c>
      <c r="B21" s="156" t="s">
        <v>115</v>
      </c>
      <c r="C21" s="204">
        <v>50</v>
      </c>
      <c r="D21" s="137">
        <f>(N21)/M21*C21</f>
        <v>1.4</v>
      </c>
      <c r="E21" s="137">
        <f>(O21)/N21*D21</f>
        <v>1.65</v>
      </c>
      <c r="F21" s="137">
        <f>P21/M21*C21</f>
        <v>38.65</v>
      </c>
      <c r="G21" s="137">
        <f>Q21/M21*C21</f>
        <v>175</v>
      </c>
      <c r="H21" s="204">
        <v>607</v>
      </c>
      <c r="L21" s="136" t="s">
        <v>115</v>
      </c>
      <c r="M21" s="209">
        <v>100</v>
      </c>
      <c r="N21" s="209">
        <v>2.8</v>
      </c>
      <c r="O21" s="209">
        <v>3.3</v>
      </c>
      <c r="P21" s="209">
        <v>77.3</v>
      </c>
      <c r="Q21" s="209">
        <v>350</v>
      </c>
      <c r="R21" s="152">
        <v>607</v>
      </c>
    </row>
    <row r="22" spans="1:18" ht="50.25" customHeight="1" x14ac:dyDescent="0.3">
      <c r="A22" s="328"/>
      <c r="B22" s="156" t="s">
        <v>116</v>
      </c>
      <c r="C22" s="204">
        <v>150</v>
      </c>
      <c r="D22" s="137">
        <f>(N22)/M22*C22</f>
        <v>4.3499999999999996</v>
      </c>
      <c r="E22" s="137">
        <f>(O22)/N22*D22</f>
        <v>3.75</v>
      </c>
      <c r="F22" s="137">
        <f>P22/M22*C22</f>
        <v>6</v>
      </c>
      <c r="G22" s="137">
        <f>Q22/M22*C22</f>
        <v>75</v>
      </c>
      <c r="H22" s="204">
        <v>535</v>
      </c>
      <c r="L22" s="136" t="s">
        <v>116</v>
      </c>
      <c r="M22" s="209">
        <v>200</v>
      </c>
      <c r="N22" s="209">
        <v>5.8</v>
      </c>
      <c r="O22" s="209">
        <v>5</v>
      </c>
      <c r="P22" s="209">
        <v>8</v>
      </c>
      <c r="Q22" s="209">
        <v>100</v>
      </c>
      <c r="R22" s="152">
        <v>535</v>
      </c>
    </row>
    <row r="23" spans="1:18" ht="50.25" customHeight="1" x14ac:dyDescent="0.3">
      <c r="A23" s="307" t="s">
        <v>39</v>
      </c>
      <c r="B23" s="308"/>
      <c r="C23" s="204">
        <f>SUM(C21:C22)</f>
        <v>200</v>
      </c>
      <c r="D23" s="204">
        <f t="shared" ref="D23:G23" si="3">SUM(D21:D22)</f>
        <v>5.75</v>
      </c>
      <c r="E23" s="204">
        <f t="shared" si="3"/>
        <v>5.4</v>
      </c>
      <c r="F23" s="204">
        <f t="shared" si="3"/>
        <v>44.65</v>
      </c>
      <c r="G23" s="204">
        <f t="shared" si="3"/>
        <v>250</v>
      </c>
      <c r="H23" s="204"/>
      <c r="L23" s="136"/>
      <c r="M23" s="209"/>
      <c r="N23" s="209"/>
      <c r="O23" s="209"/>
      <c r="P23" s="209"/>
      <c r="Q23" s="209"/>
      <c r="R23" s="152"/>
    </row>
    <row r="24" spans="1:18" ht="50.25" customHeight="1" x14ac:dyDescent="0.3">
      <c r="A24" s="362" t="s">
        <v>40</v>
      </c>
      <c r="B24" s="156" t="s">
        <v>84</v>
      </c>
      <c r="C24" s="204">
        <v>160</v>
      </c>
      <c r="D24" s="137">
        <f t="shared" ref="D24:E25" si="4">(N24)/M24*C24</f>
        <v>25.6</v>
      </c>
      <c r="E24" s="137">
        <f t="shared" si="4"/>
        <v>26.880000000000003</v>
      </c>
      <c r="F24" s="137">
        <f>P24/M24*C24</f>
        <v>25.493333333333332</v>
      </c>
      <c r="G24" s="137">
        <f>Q24/M24*C24</f>
        <v>453.33333333333337</v>
      </c>
      <c r="H24" s="204">
        <v>319</v>
      </c>
      <c r="L24" s="136" t="s">
        <v>84</v>
      </c>
      <c r="M24" s="209">
        <v>150</v>
      </c>
      <c r="N24" s="209">
        <v>24</v>
      </c>
      <c r="O24" s="209">
        <v>25.2</v>
      </c>
      <c r="P24" s="209">
        <v>23.9</v>
      </c>
      <c r="Q24" s="209">
        <v>425</v>
      </c>
      <c r="R24" s="152">
        <v>319</v>
      </c>
    </row>
    <row r="25" spans="1:18" ht="50.25" customHeight="1" x14ac:dyDescent="0.3">
      <c r="A25" s="363"/>
      <c r="B25" s="156" t="s">
        <v>173</v>
      </c>
      <c r="C25" s="204">
        <v>20</v>
      </c>
      <c r="D25" s="137">
        <f t="shared" si="4"/>
        <v>0.05</v>
      </c>
      <c r="E25" s="137">
        <f t="shared" si="4"/>
        <v>2.0000000000000004E-2</v>
      </c>
      <c r="F25" s="137">
        <f>P25/M25*C25</f>
        <v>13.700000000000001</v>
      </c>
      <c r="G25" s="137">
        <f>Q25/M25*C25</f>
        <v>55.199999999999996</v>
      </c>
      <c r="H25" s="204">
        <v>506</v>
      </c>
      <c r="L25" s="136" t="s">
        <v>173</v>
      </c>
      <c r="M25" s="209">
        <v>200</v>
      </c>
      <c r="N25" s="209">
        <v>0.5</v>
      </c>
      <c r="O25" s="209">
        <v>0.2</v>
      </c>
      <c r="P25" s="209">
        <v>137</v>
      </c>
      <c r="Q25" s="209">
        <v>552</v>
      </c>
      <c r="R25" s="152">
        <v>508</v>
      </c>
    </row>
    <row r="26" spans="1:18" ht="50.25" customHeight="1" x14ac:dyDescent="0.3">
      <c r="A26" s="363"/>
      <c r="B26" s="156" t="s">
        <v>102</v>
      </c>
      <c r="C26" s="204">
        <v>160</v>
      </c>
      <c r="D26" s="137">
        <f>(N26)/M26*C26</f>
        <v>0.08</v>
      </c>
      <c r="E26" s="137">
        <f>(O26)/N26*D26</f>
        <v>0</v>
      </c>
      <c r="F26" s="137">
        <f>P26/M26*C26</f>
        <v>12.16</v>
      </c>
      <c r="G26" s="137">
        <f>Q26/M26*C26</f>
        <v>48.8</v>
      </c>
      <c r="H26" s="204">
        <v>505</v>
      </c>
      <c r="L26" s="136" t="s">
        <v>102</v>
      </c>
      <c r="M26" s="209">
        <v>200</v>
      </c>
      <c r="N26" s="209">
        <v>0.1</v>
      </c>
      <c r="O26" s="209">
        <v>0</v>
      </c>
      <c r="P26" s="209">
        <v>15.2</v>
      </c>
      <c r="Q26" s="209">
        <v>61</v>
      </c>
      <c r="R26" s="152">
        <v>505</v>
      </c>
    </row>
    <row r="27" spans="1:18" ht="50.25" customHeight="1" x14ac:dyDescent="0.3">
      <c r="A27" s="363"/>
      <c r="B27" s="156" t="s">
        <v>181</v>
      </c>
      <c r="C27" s="204">
        <v>20</v>
      </c>
      <c r="D27" s="137">
        <f t="shared" ref="D27:F28" si="5">(N27)/M27*C27</f>
        <v>1.52</v>
      </c>
      <c r="E27" s="137">
        <f t="shared" si="5"/>
        <v>0.16</v>
      </c>
      <c r="F27" s="137">
        <f t="shared" si="5"/>
        <v>9.84</v>
      </c>
      <c r="G27" s="137">
        <f t="shared" ref="G27:G28" si="6">Q27/M27*C27</f>
        <v>47</v>
      </c>
      <c r="H27" s="204">
        <v>114</v>
      </c>
      <c r="L27" s="136" t="s">
        <v>33</v>
      </c>
      <c r="M27" s="209">
        <v>100</v>
      </c>
      <c r="N27" s="209">
        <v>7.6</v>
      </c>
      <c r="O27" s="209">
        <v>0.8</v>
      </c>
      <c r="P27" s="209">
        <v>49.2</v>
      </c>
      <c r="Q27" s="209">
        <v>235</v>
      </c>
      <c r="R27" s="152">
        <v>114</v>
      </c>
    </row>
    <row r="28" spans="1:18" ht="50.25" customHeight="1" x14ac:dyDescent="0.3">
      <c r="A28" s="363"/>
      <c r="B28" s="156" t="s">
        <v>217</v>
      </c>
      <c r="C28" s="204">
        <v>20</v>
      </c>
      <c r="D28" s="137">
        <f t="shared" si="5"/>
        <v>1.32</v>
      </c>
      <c r="E28" s="137">
        <f t="shared" si="5"/>
        <v>0.24000000000000002</v>
      </c>
      <c r="F28" s="137">
        <f t="shared" si="5"/>
        <v>6.6800000000000006</v>
      </c>
      <c r="G28" s="137">
        <f t="shared" si="6"/>
        <v>34.799999999999997</v>
      </c>
      <c r="H28" s="204">
        <v>115</v>
      </c>
      <c r="L28" s="136" t="s">
        <v>34</v>
      </c>
      <c r="M28" s="209">
        <v>100</v>
      </c>
      <c r="N28" s="209">
        <v>6.6</v>
      </c>
      <c r="O28" s="209">
        <v>1.2</v>
      </c>
      <c r="P28" s="209">
        <v>33.4</v>
      </c>
      <c r="Q28" s="209">
        <v>174</v>
      </c>
      <c r="R28" s="152">
        <v>115</v>
      </c>
    </row>
    <row r="29" spans="1:18" ht="50.25" customHeight="1" x14ac:dyDescent="0.3">
      <c r="A29" s="307" t="s">
        <v>47</v>
      </c>
      <c r="B29" s="308"/>
      <c r="C29" s="204">
        <f>SUM(C24:C28)</f>
        <v>380</v>
      </c>
      <c r="D29" s="137">
        <f>SUM(D25:D28)</f>
        <v>2.9699999999999998</v>
      </c>
      <c r="E29" s="137">
        <f>SUM(E25:E28)</f>
        <v>0.42000000000000004</v>
      </c>
      <c r="F29" s="137">
        <f>SUM(F25:F28)</f>
        <v>42.38</v>
      </c>
      <c r="G29" s="137">
        <f>SUM(G25:G28)</f>
        <v>185.8</v>
      </c>
      <c r="H29" s="204"/>
      <c r="L29" s="136"/>
      <c r="M29" s="209"/>
      <c r="N29" s="209"/>
      <c r="O29" s="209"/>
      <c r="P29" s="209"/>
      <c r="Q29" s="209"/>
      <c r="R29" s="209"/>
    </row>
    <row r="30" spans="1:18" ht="50.25" customHeight="1" x14ac:dyDescent="0.3">
      <c r="A30" s="307" t="s">
        <v>48</v>
      </c>
      <c r="B30" s="308"/>
      <c r="C30" s="217">
        <f>C29+C23+C20+C11+C10</f>
        <v>1515</v>
      </c>
      <c r="D30" s="137">
        <f>D29+D23+D20+D11</f>
        <v>35.808</v>
      </c>
      <c r="E30" s="137">
        <f>E29+E23+E20+E11</f>
        <v>53.284333333333336</v>
      </c>
      <c r="F30" s="137">
        <f>F29+F23+F20+F11</f>
        <v>208.35500000000002</v>
      </c>
      <c r="G30" s="137">
        <f>G29+G23+G20+G11</f>
        <v>1459.9299999999998</v>
      </c>
      <c r="H30" s="204"/>
      <c r="L30" s="136"/>
      <c r="M30" s="209"/>
      <c r="N30" s="209"/>
      <c r="O30" s="209"/>
      <c r="P30" s="209"/>
      <c r="Q30" s="209"/>
      <c r="R30" s="209"/>
    </row>
    <row r="31" spans="1:18" ht="50.25" customHeight="1" x14ac:dyDescent="0.25">
      <c r="A31" s="383" t="s">
        <v>194</v>
      </c>
      <c r="B31" s="384"/>
      <c r="C31" s="153">
        <v>1500</v>
      </c>
      <c r="D31" s="123">
        <v>42</v>
      </c>
      <c r="E31" s="123">
        <v>47</v>
      </c>
      <c r="F31" s="123">
        <v>203</v>
      </c>
      <c r="G31" s="123">
        <v>1400</v>
      </c>
      <c r="H31" s="153"/>
      <c r="I31" s="5"/>
      <c r="J31" s="5"/>
      <c r="K31" s="15"/>
      <c r="L31" s="47"/>
      <c r="M31" s="49"/>
      <c r="N31" s="49"/>
      <c r="O31" s="49"/>
      <c r="P31" s="49"/>
      <c r="Q31" s="49"/>
      <c r="R31" s="50"/>
    </row>
    <row r="32" spans="1:18" ht="50.25" customHeight="1" x14ac:dyDescent="0.3">
      <c r="A32" s="328" t="s">
        <v>5</v>
      </c>
      <c r="B32" s="328" t="s">
        <v>6</v>
      </c>
      <c r="C32" s="329" t="s">
        <v>7</v>
      </c>
      <c r="D32" s="328" t="s">
        <v>8</v>
      </c>
      <c r="E32" s="328"/>
      <c r="F32" s="328"/>
      <c r="G32" s="328" t="s">
        <v>9</v>
      </c>
      <c r="H32" s="329" t="s">
        <v>10</v>
      </c>
      <c r="L32" s="312" t="s">
        <v>6</v>
      </c>
      <c r="M32" s="312" t="s">
        <v>7</v>
      </c>
      <c r="N32" s="312" t="s">
        <v>8</v>
      </c>
      <c r="O32" s="312"/>
      <c r="P32" s="312"/>
      <c r="Q32" s="312" t="s">
        <v>9</v>
      </c>
      <c r="R32" s="321" t="s">
        <v>10</v>
      </c>
    </row>
    <row r="33" spans="1:18" ht="50.25" customHeight="1" x14ac:dyDescent="0.3">
      <c r="A33" s="328"/>
      <c r="B33" s="328"/>
      <c r="C33" s="329"/>
      <c r="D33" s="203" t="s">
        <v>11</v>
      </c>
      <c r="E33" s="203" t="s">
        <v>12</v>
      </c>
      <c r="F33" s="203" t="s">
        <v>13</v>
      </c>
      <c r="G33" s="328"/>
      <c r="H33" s="329"/>
      <c r="L33" s="312"/>
      <c r="M33" s="312"/>
      <c r="N33" s="209" t="s">
        <v>11</v>
      </c>
      <c r="O33" s="209" t="s">
        <v>12</v>
      </c>
      <c r="P33" s="209" t="s">
        <v>13</v>
      </c>
      <c r="Q33" s="312"/>
      <c r="R33" s="321"/>
    </row>
    <row r="34" spans="1:18" ht="50.25" customHeight="1" x14ac:dyDescent="0.3">
      <c r="A34" s="215" t="s">
        <v>50</v>
      </c>
      <c r="B34" s="214"/>
      <c r="C34" s="213"/>
      <c r="D34" s="215"/>
      <c r="E34" s="215"/>
      <c r="F34" s="215"/>
      <c r="G34" s="215"/>
      <c r="H34" s="213"/>
      <c r="L34" s="136"/>
      <c r="M34" s="209"/>
      <c r="N34" s="209"/>
      <c r="O34" s="209"/>
      <c r="P34" s="209"/>
      <c r="Q34" s="209"/>
      <c r="R34" s="152"/>
    </row>
    <row r="35" spans="1:18" ht="50.25" customHeight="1" x14ac:dyDescent="0.3">
      <c r="A35" s="336"/>
      <c r="B35" s="156" t="s">
        <v>67</v>
      </c>
      <c r="C35" s="204">
        <v>160</v>
      </c>
      <c r="D35" s="137">
        <f>(N35)/M35*C35</f>
        <v>4.5600000000000005</v>
      </c>
      <c r="E35" s="137">
        <f>(O35)/N35*D35</f>
        <v>4.2080000000000002</v>
      </c>
      <c r="F35" s="137">
        <f>(P35)/O35*E35</f>
        <v>15.184000000000003</v>
      </c>
      <c r="G35" s="137">
        <f>Q35/M35*C35</f>
        <v>116.8</v>
      </c>
      <c r="H35" s="204">
        <v>171</v>
      </c>
      <c r="L35" s="136" t="s">
        <v>67</v>
      </c>
      <c r="M35" s="209">
        <v>1000</v>
      </c>
      <c r="N35" s="209">
        <v>28.5</v>
      </c>
      <c r="O35" s="209">
        <v>26.3</v>
      </c>
      <c r="P35" s="209">
        <v>94.9</v>
      </c>
      <c r="Q35" s="209">
        <v>730</v>
      </c>
      <c r="R35" s="152">
        <v>171</v>
      </c>
    </row>
    <row r="36" spans="1:18" ht="50.25" customHeight="1" x14ac:dyDescent="0.3">
      <c r="A36" s="336"/>
      <c r="B36" s="156" t="s">
        <v>52</v>
      </c>
      <c r="C36" s="204">
        <v>150</v>
      </c>
      <c r="D36" s="137">
        <f t="shared" ref="D36:F37" si="7">(N36)/M36*C36</f>
        <v>2.4</v>
      </c>
      <c r="E36" s="137">
        <f t="shared" si="7"/>
        <v>2.0249999999999999</v>
      </c>
      <c r="F36" s="137">
        <f t="shared" si="7"/>
        <v>11.924999999999999</v>
      </c>
      <c r="G36" s="137">
        <f>Q36/M36*C36</f>
        <v>59.25</v>
      </c>
      <c r="H36" s="204">
        <v>513</v>
      </c>
      <c r="L36" s="136" t="s">
        <v>53</v>
      </c>
      <c r="M36" s="209">
        <v>200</v>
      </c>
      <c r="N36" s="209">
        <v>3.2</v>
      </c>
      <c r="O36" s="209">
        <v>2.7</v>
      </c>
      <c r="P36" s="209">
        <v>15.9</v>
      </c>
      <c r="Q36" s="209">
        <v>79</v>
      </c>
      <c r="R36" s="152">
        <v>513</v>
      </c>
    </row>
    <row r="37" spans="1:18" ht="50.25" customHeight="1" x14ac:dyDescent="0.3">
      <c r="A37" s="336"/>
      <c r="B37" s="156" t="s">
        <v>268</v>
      </c>
      <c r="C37" s="204">
        <v>40</v>
      </c>
      <c r="D37" s="137">
        <f t="shared" si="7"/>
        <v>5.7142857142857135</v>
      </c>
      <c r="E37" s="137">
        <f t="shared" si="7"/>
        <v>9.2571428571428545</v>
      </c>
      <c r="F37" s="137">
        <f>P37/M37*C37</f>
        <v>8.4571428571428573</v>
      </c>
      <c r="G37" s="137">
        <f>Q37/M37*C37</f>
        <v>140.57142857142856</v>
      </c>
      <c r="H37" s="204">
        <v>97</v>
      </c>
      <c r="L37" s="136" t="s">
        <v>72</v>
      </c>
      <c r="M37" s="209">
        <v>35</v>
      </c>
      <c r="N37" s="209">
        <v>5</v>
      </c>
      <c r="O37" s="209">
        <v>8.1</v>
      </c>
      <c r="P37" s="209">
        <v>7.4</v>
      </c>
      <c r="Q37" s="209">
        <v>123</v>
      </c>
      <c r="R37" s="152">
        <v>97</v>
      </c>
    </row>
    <row r="38" spans="1:18" ht="50.25" customHeight="1" x14ac:dyDescent="0.3">
      <c r="A38" s="336"/>
      <c r="B38" s="216" t="s">
        <v>218</v>
      </c>
      <c r="C38" s="204">
        <v>100</v>
      </c>
      <c r="D38" s="217">
        <f>(N38)/M38*C38</f>
        <v>0.4</v>
      </c>
      <c r="E38" s="217">
        <f>(O38)/N38*D38</f>
        <v>0.4</v>
      </c>
      <c r="F38" s="217">
        <f>(P38)/O38*E38</f>
        <v>9.8000000000000007</v>
      </c>
      <c r="G38" s="217">
        <f>Q38/M38*C38</f>
        <v>47</v>
      </c>
      <c r="H38" s="204">
        <v>118</v>
      </c>
      <c r="I38" s="240"/>
      <c r="J38" s="240"/>
      <c r="K38" s="241"/>
      <c r="L38" s="154" t="s">
        <v>20</v>
      </c>
      <c r="M38" s="152">
        <v>100</v>
      </c>
      <c r="N38" s="152">
        <v>0.4</v>
      </c>
      <c r="O38" s="152">
        <v>0.4</v>
      </c>
      <c r="P38" s="152">
        <v>9.8000000000000007</v>
      </c>
      <c r="Q38" s="152">
        <v>47</v>
      </c>
      <c r="R38" s="152">
        <v>118</v>
      </c>
    </row>
    <row r="39" spans="1:18" ht="50.25" customHeight="1" x14ac:dyDescent="0.3">
      <c r="A39" s="307" t="s">
        <v>21</v>
      </c>
      <c r="B39" s="330"/>
      <c r="C39" s="204">
        <f>C35+C36+C37</f>
        <v>350</v>
      </c>
      <c r="D39" s="204">
        <f t="shared" ref="D39:G39" si="8">D35+D36+D37</f>
        <v>12.674285714285714</v>
      </c>
      <c r="E39" s="204">
        <f t="shared" si="8"/>
        <v>15.490142857142855</v>
      </c>
      <c r="F39" s="204">
        <f t="shared" si="8"/>
        <v>35.566142857142857</v>
      </c>
      <c r="G39" s="204">
        <f t="shared" si="8"/>
        <v>316.62142857142857</v>
      </c>
      <c r="H39" s="204"/>
      <c r="L39" s="136"/>
      <c r="M39" s="209"/>
      <c r="N39" s="209"/>
      <c r="O39" s="209"/>
      <c r="P39" s="209"/>
      <c r="Q39" s="209"/>
      <c r="R39" s="209"/>
    </row>
    <row r="40" spans="1:18" ht="50.25" customHeight="1" x14ac:dyDescent="0.3">
      <c r="A40" s="363"/>
      <c r="B40" s="156" t="s">
        <v>57</v>
      </c>
      <c r="C40" s="204">
        <v>150</v>
      </c>
      <c r="D40" s="137">
        <f t="shared" ref="D40:F47" si="9">(N40)/M40*C40</f>
        <v>1.38</v>
      </c>
      <c r="E40" s="137">
        <f t="shared" si="9"/>
        <v>2.5500000000000003</v>
      </c>
      <c r="F40" s="137">
        <f t="shared" si="9"/>
        <v>9.0750000000000011</v>
      </c>
      <c r="G40" s="137">
        <f>Q40/M40*C40</f>
        <v>64.8</v>
      </c>
      <c r="H40" s="204">
        <v>149</v>
      </c>
      <c r="L40" s="136" t="s">
        <v>250</v>
      </c>
      <c r="M40" s="209">
        <v>1000</v>
      </c>
      <c r="N40" s="209">
        <v>9.1999999999999993</v>
      </c>
      <c r="O40" s="209">
        <v>17</v>
      </c>
      <c r="P40" s="209">
        <v>60.5</v>
      </c>
      <c r="Q40" s="209">
        <v>432</v>
      </c>
      <c r="R40" s="152">
        <v>149</v>
      </c>
    </row>
    <row r="41" spans="1:18" ht="50.25" customHeight="1" x14ac:dyDescent="0.3">
      <c r="A41" s="363"/>
      <c r="B41" s="156" t="s">
        <v>198</v>
      </c>
      <c r="C41" s="204">
        <v>10</v>
      </c>
      <c r="D41" s="137">
        <f t="shared" si="9"/>
        <v>0.26</v>
      </c>
      <c r="E41" s="137">
        <f t="shared" si="9"/>
        <v>1.5</v>
      </c>
      <c r="F41" s="137">
        <f t="shared" si="9"/>
        <v>0.36</v>
      </c>
      <c r="G41" s="137">
        <f>Q41/M41*C41</f>
        <v>16.200000000000003</v>
      </c>
      <c r="H41" s="204">
        <v>488</v>
      </c>
      <c r="L41" s="245" t="s">
        <v>199</v>
      </c>
      <c r="M41" s="209">
        <v>1000</v>
      </c>
      <c r="N41" s="209">
        <v>26</v>
      </c>
      <c r="O41" s="209">
        <v>150</v>
      </c>
      <c r="P41" s="209">
        <v>36</v>
      </c>
      <c r="Q41" s="209">
        <v>1620</v>
      </c>
      <c r="R41" s="152">
        <v>133</v>
      </c>
    </row>
    <row r="42" spans="1:18" ht="50.25" customHeight="1" x14ac:dyDescent="0.3">
      <c r="A42" s="363"/>
      <c r="B42" s="156" t="s">
        <v>59</v>
      </c>
      <c r="C42" s="204">
        <v>50</v>
      </c>
      <c r="D42" s="137">
        <f t="shared" si="9"/>
        <v>4.25</v>
      </c>
      <c r="E42" s="137">
        <f t="shared" si="9"/>
        <v>4.1500000000000004</v>
      </c>
      <c r="F42" s="137">
        <f t="shared" si="9"/>
        <v>2</v>
      </c>
      <c r="G42" s="137">
        <f t="shared" ref="G42:G47" si="10">Q42/M42*C42</f>
        <v>62.5</v>
      </c>
      <c r="H42" s="204">
        <v>377</v>
      </c>
      <c r="L42" s="245" t="s">
        <v>251</v>
      </c>
      <c r="M42" s="209">
        <v>100</v>
      </c>
      <c r="N42" s="209">
        <v>8.5</v>
      </c>
      <c r="O42" s="209">
        <v>8.3000000000000007</v>
      </c>
      <c r="P42" s="209">
        <v>4</v>
      </c>
      <c r="Q42" s="209">
        <v>125</v>
      </c>
      <c r="R42" s="152">
        <v>377</v>
      </c>
    </row>
    <row r="43" spans="1:18" ht="50.25" customHeight="1" x14ac:dyDescent="0.3">
      <c r="A43" s="363"/>
      <c r="B43" s="156" t="s">
        <v>205</v>
      </c>
      <c r="C43" s="204">
        <v>100</v>
      </c>
      <c r="D43" s="137">
        <f t="shared" si="9"/>
        <v>2.1</v>
      </c>
      <c r="E43" s="137">
        <f t="shared" si="9"/>
        <v>4.4000000000000004</v>
      </c>
      <c r="F43" s="137">
        <f t="shared" si="9"/>
        <v>10.9</v>
      </c>
      <c r="G43" s="137">
        <f t="shared" si="10"/>
        <v>92</v>
      </c>
      <c r="H43" s="204">
        <v>434</v>
      </c>
      <c r="L43" s="245" t="s">
        <v>61</v>
      </c>
      <c r="M43" s="209">
        <v>100</v>
      </c>
      <c r="N43" s="209">
        <v>2.1</v>
      </c>
      <c r="O43" s="209">
        <v>4.4000000000000004</v>
      </c>
      <c r="P43" s="209">
        <v>10.9</v>
      </c>
      <c r="Q43" s="209">
        <v>92</v>
      </c>
      <c r="R43" s="152">
        <v>434</v>
      </c>
    </row>
    <row r="44" spans="1:18" ht="50.25" customHeight="1" x14ac:dyDescent="0.3">
      <c r="A44" s="363"/>
      <c r="B44" s="156" t="s">
        <v>62</v>
      </c>
      <c r="C44" s="204">
        <v>15</v>
      </c>
      <c r="D44" s="137">
        <f t="shared" si="9"/>
        <v>0.46200000000000002</v>
      </c>
      <c r="E44" s="137">
        <f t="shared" si="9"/>
        <v>3.1875</v>
      </c>
      <c r="F44" s="137">
        <f t="shared" si="9"/>
        <v>1.0125</v>
      </c>
      <c r="G44" s="137">
        <f t="shared" si="10"/>
        <v>34.590000000000003</v>
      </c>
      <c r="H44" s="204">
        <v>452</v>
      </c>
      <c r="L44" s="245" t="s">
        <v>252</v>
      </c>
      <c r="M44" s="209">
        <v>1000</v>
      </c>
      <c r="N44" s="209">
        <v>30.8</v>
      </c>
      <c r="O44" s="209">
        <v>212.5</v>
      </c>
      <c r="P44" s="209">
        <v>67.5</v>
      </c>
      <c r="Q44" s="209">
        <v>2306</v>
      </c>
      <c r="R44" s="152">
        <v>452</v>
      </c>
    </row>
    <row r="45" spans="1:18" ht="50.25" customHeight="1" x14ac:dyDescent="0.3">
      <c r="A45" s="363"/>
      <c r="B45" s="156" t="s">
        <v>64</v>
      </c>
      <c r="C45" s="204">
        <v>150</v>
      </c>
      <c r="D45" s="137">
        <f t="shared" si="9"/>
        <v>0.375</v>
      </c>
      <c r="E45" s="137">
        <f t="shared" si="9"/>
        <v>0</v>
      </c>
      <c r="F45" s="137">
        <f>P45/M45*C45</f>
        <v>20.25</v>
      </c>
      <c r="G45" s="137">
        <f t="shared" si="10"/>
        <v>82.5</v>
      </c>
      <c r="H45" s="204">
        <v>531</v>
      </c>
      <c r="L45" s="136" t="s">
        <v>64</v>
      </c>
      <c r="M45" s="209">
        <v>200</v>
      </c>
      <c r="N45" s="209">
        <v>0.5</v>
      </c>
      <c r="O45" s="209">
        <v>0</v>
      </c>
      <c r="P45" s="209">
        <v>27</v>
      </c>
      <c r="Q45" s="209">
        <v>110</v>
      </c>
      <c r="R45" s="152">
        <v>527</v>
      </c>
    </row>
    <row r="46" spans="1:18" ht="50.25" customHeight="1" x14ac:dyDescent="0.3">
      <c r="A46" s="363"/>
      <c r="B46" s="156" t="s">
        <v>181</v>
      </c>
      <c r="C46" s="204">
        <v>20</v>
      </c>
      <c r="D46" s="137">
        <f t="shared" si="9"/>
        <v>1.52</v>
      </c>
      <c r="E46" s="137">
        <f t="shared" si="9"/>
        <v>0.16</v>
      </c>
      <c r="F46" s="137">
        <f t="shared" si="9"/>
        <v>9.84</v>
      </c>
      <c r="G46" s="137">
        <f t="shared" si="10"/>
        <v>47</v>
      </c>
      <c r="H46" s="204">
        <v>114</v>
      </c>
      <c r="L46" s="136" t="s">
        <v>33</v>
      </c>
      <c r="M46" s="209">
        <v>100</v>
      </c>
      <c r="N46" s="209">
        <v>7.6</v>
      </c>
      <c r="O46" s="209">
        <v>0.8</v>
      </c>
      <c r="P46" s="209">
        <v>49.2</v>
      </c>
      <c r="Q46" s="209">
        <v>235</v>
      </c>
      <c r="R46" s="152">
        <v>114</v>
      </c>
    </row>
    <row r="47" spans="1:18" ht="50.25" customHeight="1" x14ac:dyDescent="0.3">
      <c r="A47" s="365"/>
      <c r="B47" s="156" t="s">
        <v>217</v>
      </c>
      <c r="C47" s="204">
        <v>20</v>
      </c>
      <c r="D47" s="137">
        <f t="shared" si="9"/>
        <v>1.32</v>
      </c>
      <c r="E47" s="137">
        <f t="shared" si="9"/>
        <v>0.24000000000000002</v>
      </c>
      <c r="F47" s="137">
        <f t="shared" si="9"/>
        <v>6.6800000000000006</v>
      </c>
      <c r="G47" s="137">
        <f t="shared" si="10"/>
        <v>34.799999999999997</v>
      </c>
      <c r="H47" s="204">
        <v>115</v>
      </c>
      <c r="L47" s="136" t="s">
        <v>34</v>
      </c>
      <c r="M47" s="209">
        <v>100</v>
      </c>
      <c r="N47" s="209">
        <v>6.6</v>
      </c>
      <c r="O47" s="209">
        <v>1.2</v>
      </c>
      <c r="P47" s="209">
        <v>33.4</v>
      </c>
      <c r="Q47" s="209">
        <v>174</v>
      </c>
      <c r="R47" s="152">
        <v>115</v>
      </c>
    </row>
    <row r="48" spans="1:18" ht="50.25" customHeight="1" x14ac:dyDescent="0.3">
      <c r="A48" s="307" t="s">
        <v>35</v>
      </c>
      <c r="B48" s="330"/>
      <c r="C48" s="204">
        <f>SUM(C40:C47)</f>
        <v>515</v>
      </c>
      <c r="D48" s="137">
        <f>SUM(D40:D47)</f>
        <v>11.667</v>
      </c>
      <c r="E48" s="137">
        <f>SUM(E40:E47)</f>
        <v>16.1875</v>
      </c>
      <c r="F48" s="137">
        <f>SUM(F40:F47)</f>
        <v>60.1175</v>
      </c>
      <c r="G48" s="137">
        <f>SUM(G40:G47)</f>
        <v>434.39000000000004</v>
      </c>
      <c r="H48" s="204"/>
      <c r="L48" s="136"/>
      <c r="M48" s="209"/>
      <c r="N48" s="209"/>
      <c r="O48" s="209"/>
      <c r="P48" s="209"/>
      <c r="Q48" s="209"/>
      <c r="R48" s="209"/>
    </row>
    <row r="49" spans="1:18" ht="50.25" customHeight="1" x14ac:dyDescent="0.3">
      <c r="A49" s="336" t="s">
        <v>36</v>
      </c>
      <c r="B49" s="156" t="s">
        <v>206</v>
      </c>
      <c r="C49" s="204">
        <v>50</v>
      </c>
      <c r="D49" s="137">
        <f t="shared" ref="D49:F50" si="11">(N49)/M49*C49</f>
        <v>3.916666666666667</v>
      </c>
      <c r="E49" s="137">
        <f t="shared" si="11"/>
        <v>4</v>
      </c>
      <c r="F49" s="137">
        <f t="shared" si="11"/>
        <v>28.25</v>
      </c>
      <c r="G49" s="137">
        <f>Q49/M49*C49</f>
        <v>165</v>
      </c>
      <c r="H49" s="204">
        <v>582</v>
      </c>
      <c r="L49" s="136" t="s">
        <v>65</v>
      </c>
      <c r="M49" s="209">
        <v>60</v>
      </c>
      <c r="N49" s="209">
        <v>4.7</v>
      </c>
      <c r="O49" s="209">
        <v>4.8</v>
      </c>
      <c r="P49" s="209">
        <v>33.9</v>
      </c>
      <c r="Q49" s="209">
        <v>198</v>
      </c>
      <c r="R49" s="152">
        <v>582</v>
      </c>
    </row>
    <row r="50" spans="1:18" ht="50.25" customHeight="1" x14ac:dyDescent="0.3">
      <c r="A50" s="336"/>
      <c r="B50" s="156" t="s">
        <v>66</v>
      </c>
      <c r="C50" s="204">
        <v>150</v>
      </c>
      <c r="D50" s="137">
        <f t="shared" si="11"/>
        <v>0.75</v>
      </c>
      <c r="E50" s="137">
        <f t="shared" si="11"/>
        <v>0.15000000000000002</v>
      </c>
      <c r="F50" s="137">
        <f t="shared" si="11"/>
        <v>15.15</v>
      </c>
      <c r="G50" s="137">
        <f>Q50/M50*C50</f>
        <v>69</v>
      </c>
      <c r="H50" s="204">
        <v>537</v>
      </c>
      <c r="L50" s="136" t="s">
        <v>66</v>
      </c>
      <c r="M50" s="209">
        <v>100</v>
      </c>
      <c r="N50" s="209">
        <v>0.5</v>
      </c>
      <c r="O50" s="209">
        <v>0.1</v>
      </c>
      <c r="P50" s="209">
        <v>10.1</v>
      </c>
      <c r="Q50" s="209">
        <v>46</v>
      </c>
      <c r="R50" s="152">
        <v>537</v>
      </c>
    </row>
    <row r="51" spans="1:18" ht="50.25" customHeight="1" x14ac:dyDescent="0.3">
      <c r="A51" s="307" t="s">
        <v>39</v>
      </c>
      <c r="B51" s="308"/>
      <c r="C51" s="204">
        <f>SUM(C49:C50)</f>
        <v>200</v>
      </c>
      <c r="D51" s="137">
        <f>SUM(D49:D50)</f>
        <v>4.666666666666667</v>
      </c>
      <c r="E51" s="137">
        <f>SUM(E49:E50)</f>
        <v>4.1500000000000004</v>
      </c>
      <c r="F51" s="137">
        <f>SUM(F49:F50)</f>
        <v>43.4</v>
      </c>
      <c r="G51" s="137">
        <f>SUM(G49:G50)</f>
        <v>234</v>
      </c>
      <c r="H51" s="204"/>
      <c r="L51" s="136"/>
      <c r="M51" s="209"/>
      <c r="N51" s="209"/>
      <c r="O51" s="209"/>
      <c r="P51" s="209"/>
      <c r="Q51" s="209"/>
      <c r="R51" s="209"/>
    </row>
    <row r="52" spans="1:18" ht="50.25" customHeight="1" x14ac:dyDescent="0.3">
      <c r="A52" s="362" t="s">
        <v>40</v>
      </c>
      <c r="B52" s="156" t="s">
        <v>204</v>
      </c>
      <c r="C52" s="204">
        <v>170</v>
      </c>
      <c r="D52" s="137">
        <f t="shared" ref="D52:F55" si="12">(N52)/M52*C52</f>
        <v>5.3379999999999992</v>
      </c>
      <c r="E52" s="137">
        <f t="shared" si="12"/>
        <v>10.046999999999999</v>
      </c>
      <c r="F52" s="137">
        <f t="shared" si="12"/>
        <v>31.449999999999996</v>
      </c>
      <c r="G52" s="137">
        <f>Q52/M52*C52</f>
        <v>237.49</v>
      </c>
      <c r="H52" s="204">
        <v>259</v>
      </c>
      <c r="L52" s="136" t="s">
        <v>51</v>
      </c>
      <c r="M52" s="209">
        <v>1000</v>
      </c>
      <c r="N52" s="209">
        <v>31.4</v>
      </c>
      <c r="O52" s="209">
        <v>59.1</v>
      </c>
      <c r="P52" s="209">
        <v>185</v>
      </c>
      <c r="Q52" s="209">
        <v>1397</v>
      </c>
      <c r="R52" s="152">
        <v>259</v>
      </c>
    </row>
    <row r="53" spans="1:18" ht="50.25" customHeight="1" x14ac:dyDescent="0.3">
      <c r="A53" s="363"/>
      <c r="B53" s="136" t="s">
        <v>45</v>
      </c>
      <c r="C53" s="152">
        <v>170</v>
      </c>
      <c r="D53" s="110">
        <f t="shared" si="12"/>
        <v>0.59499999999999997</v>
      </c>
      <c r="E53" s="110">
        <f t="shared" si="12"/>
        <v>0.255</v>
      </c>
      <c r="F53" s="110">
        <f>P53/M53*C53</f>
        <v>19.38</v>
      </c>
      <c r="G53" s="110">
        <f>Q53/M53*C53</f>
        <v>82.45</v>
      </c>
      <c r="H53" s="152">
        <v>538</v>
      </c>
      <c r="L53" s="136" t="s">
        <v>45</v>
      </c>
      <c r="M53" s="209">
        <v>200</v>
      </c>
      <c r="N53" s="209">
        <v>0.7</v>
      </c>
      <c r="O53" s="209">
        <v>0.3</v>
      </c>
      <c r="P53" s="209">
        <v>22.8</v>
      </c>
      <c r="Q53" s="209">
        <v>97</v>
      </c>
      <c r="R53" s="152">
        <v>538</v>
      </c>
    </row>
    <row r="54" spans="1:18" ht="50.25" customHeight="1" x14ac:dyDescent="0.3">
      <c r="A54" s="363"/>
      <c r="B54" s="156" t="s">
        <v>217</v>
      </c>
      <c r="C54" s="204">
        <v>20</v>
      </c>
      <c r="D54" s="137">
        <f t="shared" si="12"/>
        <v>1.32</v>
      </c>
      <c r="E54" s="137">
        <f t="shared" si="12"/>
        <v>0.24000000000000002</v>
      </c>
      <c r="F54" s="137">
        <f t="shared" si="12"/>
        <v>6.6800000000000006</v>
      </c>
      <c r="G54" s="137">
        <f t="shared" ref="G54:G55" si="13">Q54/M54*C54</f>
        <v>34.799999999999997</v>
      </c>
      <c r="H54" s="204">
        <v>115</v>
      </c>
      <c r="L54" s="136" t="s">
        <v>34</v>
      </c>
      <c r="M54" s="209">
        <v>100</v>
      </c>
      <c r="N54" s="209">
        <v>6.6</v>
      </c>
      <c r="O54" s="209">
        <v>1.2</v>
      </c>
      <c r="P54" s="209">
        <v>33.4</v>
      </c>
      <c r="Q54" s="209">
        <v>174</v>
      </c>
      <c r="R54" s="152">
        <v>115</v>
      </c>
    </row>
    <row r="55" spans="1:18" ht="50.25" customHeight="1" x14ac:dyDescent="0.3">
      <c r="A55" s="363"/>
      <c r="B55" s="156" t="s">
        <v>181</v>
      </c>
      <c r="C55" s="204">
        <v>20</v>
      </c>
      <c r="D55" s="137">
        <f t="shared" si="12"/>
        <v>1.32</v>
      </c>
      <c r="E55" s="137">
        <f t="shared" si="12"/>
        <v>0.24000000000000002</v>
      </c>
      <c r="F55" s="137">
        <f t="shared" si="12"/>
        <v>6.6800000000000006</v>
      </c>
      <c r="G55" s="137">
        <f t="shared" si="13"/>
        <v>34.799999999999997</v>
      </c>
      <c r="H55" s="204">
        <v>115</v>
      </c>
      <c r="L55" s="136" t="s">
        <v>46</v>
      </c>
      <c r="M55" s="209">
        <v>100</v>
      </c>
      <c r="N55" s="209">
        <v>6.6</v>
      </c>
      <c r="O55" s="209">
        <v>1.2</v>
      </c>
      <c r="P55" s="209">
        <v>33.4</v>
      </c>
      <c r="Q55" s="209">
        <v>174</v>
      </c>
      <c r="R55" s="152">
        <v>115</v>
      </c>
    </row>
    <row r="56" spans="1:18" ht="50.25" customHeight="1" x14ac:dyDescent="0.3">
      <c r="A56" s="307" t="s">
        <v>47</v>
      </c>
      <c r="B56" s="308"/>
      <c r="C56" s="204">
        <f>SUM(C52:C55)</f>
        <v>380</v>
      </c>
      <c r="D56" s="203">
        <f>SUM(D52:D55)</f>
        <v>8.5729999999999986</v>
      </c>
      <c r="E56" s="203">
        <f>SUM(E52:E55)</f>
        <v>10.782</v>
      </c>
      <c r="F56" s="203">
        <f>SUM(F52:F55)</f>
        <v>64.19</v>
      </c>
      <c r="G56" s="203">
        <f>SUM(G52:G55)</f>
        <v>389.54</v>
      </c>
      <c r="H56" s="204"/>
      <c r="L56" s="136"/>
      <c r="M56" s="209"/>
      <c r="N56" s="209"/>
      <c r="O56" s="209"/>
      <c r="P56" s="209"/>
      <c r="Q56" s="209"/>
      <c r="R56" s="152"/>
    </row>
    <row r="57" spans="1:18" ht="50.25" customHeight="1" x14ac:dyDescent="0.3">
      <c r="A57" s="307" t="s">
        <v>69</v>
      </c>
      <c r="B57" s="308"/>
      <c r="C57" s="217">
        <f>C56+C51+C48+C39+C38</f>
        <v>1545</v>
      </c>
      <c r="D57" s="137">
        <f>D56+D51+D48+D39</f>
        <v>37.580952380952382</v>
      </c>
      <c r="E57" s="137">
        <f>E56+E51+E48+E39</f>
        <v>46.609642857142859</v>
      </c>
      <c r="F57" s="137">
        <f>F56+F51+F48+F39</f>
        <v>203.27364285714287</v>
      </c>
      <c r="G57" s="137">
        <f>G56+G51+G48+G39</f>
        <v>1374.5514285714287</v>
      </c>
      <c r="H57" s="204"/>
      <c r="L57" s="136"/>
      <c r="M57" s="209"/>
      <c r="N57" s="209"/>
      <c r="O57" s="209"/>
      <c r="P57" s="209"/>
      <c r="Q57" s="209"/>
      <c r="R57" s="152"/>
    </row>
    <row r="58" spans="1:18" ht="50.25" customHeight="1" x14ac:dyDescent="0.25">
      <c r="A58" s="383" t="s">
        <v>194</v>
      </c>
      <c r="B58" s="384"/>
      <c r="C58" s="153">
        <v>1500</v>
      </c>
      <c r="D58" s="123">
        <v>42</v>
      </c>
      <c r="E58" s="123">
        <v>47</v>
      </c>
      <c r="F58" s="123">
        <v>203</v>
      </c>
      <c r="G58" s="123">
        <v>1400</v>
      </c>
      <c r="H58" s="153"/>
      <c r="I58" s="5"/>
      <c r="J58" s="5"/>
      <c r="K58" s="15"/>
      <c r="L58" s="47"/>
      <c r="M58" s="49"/>
      <c r="N58" s="49"/>
      <c r="O58" s="49"/>
      <c r="P58" s="49"/>
      <c r="Q58" s="49"/>
      <c r="R58" s="50"/>
    </row>
    <row r="59" spans="1:18" ht="50.25" customHeight="1" x14ac:dyDescent="0.3">
      <c r="A59" s="312" t="s">
        <v>5</v>
      </c>
      <c r="B59" s="312" t="s">
        <v>6</v>
      </c>
      <c r="C59" s="321" t="s">
        <v>7</v>
      </c>
      <c r="D59" s="312" t="s">
        <v>8</v>
      </c>
      <c r="E59" s="312"/>
      <c r="F59" s="312"/>
      <c r="G59" s="312" t="s">
        <v>9</v>
      </c>
      <c r="H59" s="321" t="s">
        <v>10</v>
      </c>
      <c r="L59" s="312" t="s">
        <v>6</v>
      </c>
      <c r="M59" s="312" t="s">
        <v>7</v>
      </c>
      <c r="N59" s="312" t="s">
        <v>8</v>
      </c>
      <c r="O59" s="312"/>
      <c r="P59" s="312"/>
      <c r="Q59" s="312" t="s">
        <v>9</v>
      </c>
      <c r="R59" s="321" t="s">
        <v>10</v>
      </c>
    </row>
    <row r="60" spans="1:18" ht="50.25" customHeight="1" x14ac:dyDescent="0.3">
      <c r="A60" s="312"/>
      <c r="B60" s="312"/>
      <c r="C60" s="321"/>
      <c r="D60" s="209" t="s">
        <v>11</v>
      </c>
      <c r="E60" s="209" t="s">
        <v>12</v>
      </c>
      <c r="F60" s="209" t="s">
        <v>13</v>
      </c>
      <c r="G60" s="312"/>
      <c r="H60" s="321"/>
      <c r="L60" s="312"/>
      <c r="M60" s="312"/>
      <c r="N60" s="209" t="s">
        <v>11</v>
      </c>
      <c r="O60" s="209" t="s">
        <v>12</v>
      </c>
      <c r="P60" s="209" t="s">
        <v>13</v>
      </c>
      <c r="Q60" s="312"/>
      <c r="R60" s="321"/>
    </row>
    <row r="61" spans="1:18" ht="50.25" customHeight="1" x14ac:dyDescent="0.3">
      <c r="A61" s="225" t="s">
        <v>70</v>
      </c>
      <c r="B61" s="226"/>
      <c r="C61" s="227"/>
      <c r="D61" s="225"/>
      <c r="E61" s="225"/>
      <c r="F61" s="225"/>
      <c r="G61" s="225"/>
      <c r="H61" s="227"/>
      <c r="L61" s="136"/>
      <c r="M61" s="209"/>
      <c r="N61" s="209"/>
      <c r="O61" s="209"/>
      <c r="P61" s="209"/>
      <c r="Q61" s="209"/>
      <c r="R61" s="152"/>
    </row>
    <row r="62" spans="1:18" ht="50.25" customHeight="1" x14ac:dyDescent="0.3">
      <c r="A62" s="301" t="s">
        <v>15</v>
      </c>
      <c r="B62" s="136" t="s">
        <v>71</v>
      </c>
      <c r="C62" s="152">
        <v>150</v>
      </c>
      <c r="D62" s="110">
        <f t="shared" ref="D62:F64" si="14">(N62)/M62*C62</f>
        <v>5.8050000000000006</v>
      </c>
      <c r="E62" s="110">
        <f t="shared" si="14"/>
        <v>8.8650000000000002</v>
      </c>
      <c r="F62" s="110">
        <f>P62/M62*C62</f>
        <v>26.655000000000001</v>
      </c>
      <c r="G62" s="110">
        <f>Q62/M62*C62</f>
        <v>209.55</v>
      </c>
      <c r="H62" s="152">
        <v>256</v>
      </c>
      <c r="L62" s="136" t="s">
        <v>71</v>
      </c>
      <c r="M62" s="209">
        <v>1000</v>
      </c>
      <c r="N62" s="209">
        <v>38.700000000000003</v>
      </c>
      <c r="O62" s="209">
        <v>59.1</v>
      </c>
      <c r="P62" s="209">
        <v>177.7</v>
      </c>
      <c r="Q62" s="209">
        <v>1397</v>
      </c>
      <c r="R62" s="152">
        <v>256</v>
      </c>
    </row>
    <row r="63" spans="1:18" ht="50.25" customHeight="1" x14ac:dyDescent="0.3">
      <c r="A63" s="301"/>
      <c r="B63" s="136" t="s">
        <v>17</v>
      </c>
      <c r="C63" s="152">
        <v>150</v>
      </c>
      <c r="D63" s="110">
        <f t="shared" si="14"/>
        <v>2.7</v>
      </c>
      <c r="E63" s="110">
        <f t="shared" si="14"/>
        <v>2.4750000000000001</v>
      </c>
      <c r="F63" s="110">
        <f>P63/M63*C63</f>
        <v>18.75</v>
      </c>
      <c r="G63" s="110">
        <f>Q63/M63*C63</f>
        <v>108</v>
      </c>
      <c r="H63" s="152">
        <v>508</v>
      </c>
      <c r="L63" s="136" t="s">
        <v>17</v>
      </c>
      <c r="M63" s="209">
        <v>200</v>
      </c>
      <c r="N63" s="209">
        <v>3.6</v>
      </c>
      <c r="O63" s="209">
        <v>3.3</v>
      </c>
      <c r="P63" s="209">
        <v>25</v>
      </c>
      <c r="Q63" s="209">
        <v>144</v>
      </c>
      <c r="R63" s="152">
        <v>508</v>
      </c>
    </row>
    <row r="64" spans="1:18" ht="50.25" customHeight="1" x14ac:dyDescent="0.3">
      <c r="A64" s="301"/>
      <c r="B64" s="136" t="s">
        <v>269</v>
      </c>
      <c r="C64" s="152">
        <v>35</v>
      </c>
      <c r="D64" s="110">
        <f t="shared" si="14"/>
        <v>1.05</v>
      </c>
      <c r="E64" s="110">
        <f t="shared" si="14"/>
        <v>3.6750000000000007</v>
      </c>
      <c r="F64" s="110">
        <f t="shared" si="14"/>
        <v>17.850000000000001</v>
      </c>
      <c r="G64" s="110">
        <f>Q64/M64*C64</f>
        <v>108.5</v>
      </c>
      <c r="H64" s="152">
        <v>102</v>
      </c>
      <c r="L64" s="136" t="s">
        <v>54</v>
      </c>
      <c r="M64" s="209">
        <v>40</v>
      </c>
      <c r="N64" s="209">
        <v>1.2</v>
      </c>
      <c r="O64" s="209">
        <v>4.2</v>
      </c>
      <c r="P64" s="209">
        <v>20.399999999999999</v>
      </c>
      <c r="Q64" s="209">
        <v>124</v>
      </c>
      <c r="R64" s="152">
        <v>102</v>
      </c>
    </row>
    <row r="65" spans="1:18" ht="50.25" customHeight="1" x14ac:dyDescent="0.3">
      <c r="A65" s="301"/>
      <c r="B65" s="156" t="s">
        <v>73</v>
      </c>
      <c r="C65" s="204">
        <v>100</v>
      </c>
      <c r="D65" s="137">
        <f>(N65)/M65*C65</f>
        <v>1.5</v>
      </c>
      <c r="E65" s="137">
        <f>(O65)/N65*D65</f>
        <v>0.5</v>
      </c>
      <c r="F65" s="137">
        <f>P65/M65*C65</f>
        <v>21</v>
      </c>
      <c r="G65" s="137">
        <f>Q65/M65*C65</f>
        <v>96</v>
      </c>
      <c r="H65" s="204">
        <v>118</v>
      </c>
      <c r="L65" s="136" t="s">
        <v>73</v>
      </c>
      <c r="M65" s="209">
        <v>100</v>
      </c>
      <c r="N65" s="209">
        <v>1.5</v>
      </c>
      <c r="O65" s="209">
        <v>0.5</v>
      </c>
      <c r="P65" s="209">
        <v>21</v>
      </c>
      <c r="Q65" s="209">
        <v>96</v>
      </c>
      <c r="R65" s="152">
        <v>118</v>
      </c>
    </row>
    <row r="66" spans="1:18" ht="50.25" customHeight="1" x14ac:dyDescent="0.3">
      <c r="A66" s="299" t="s">
        <v>21</v>
      </c>
      <c r="B66" s="316"/>
      <c r="C66" s="152">
        <f>C62+C63+C64</f>
        <v>335</v>
      </c>
      <c r="D66" s="152">
        <f>D62+D63+D64</f>
        <v>9.5550000000000015</v>
      </c>
      <c r="E66" s="152">
        <f>E62+E63+E64</f>
        <v>15.015000000000001</v>
      </c>
      <c r="F66" s="152">
        <f>F62+F63+F64</f>
        <v>63.255000000000003</v>
      </c>
      <c r="G66" s="152">
        <f>G62+G63+G64</f>
        <v>426.05</v>
      </c>
      <c r="H66" s="152"/>
      <c r="L66" s="136"/>
      <c r="M66" s="209"/>
      <c r="N66" s="209"/>
      <c r="O66" s="209"/>
      <c r="P66" s="209"/>
      <c r="Q66" s="209"/>
      <c r="R66" s="209"/>
    </row>
    <row r="67" spans="1:18" ht="50.25" customHeight="1" x14ac:dyDescent="0.3">
      <c r="A67" s="301" t="s">
        <v>22</v>
      </c>
      <c r="B67" s="136" t="s">
        <v>203</v>
      </c>
      <c r="C67" s="228">
        <v>40</v>
      </c>
      <c r="D67" s="110">
        <f t="shared" ref="D67:F72" si="15">(N67)/M67*C67</f>
        <v>0.72000000000000008</v>
      </c>
      <c r="E67" s="110">
        <f t="shared" si="15"/>
        <v>2.4800000000000004</v>
      </c>
      <c r="F67" s="110">
        <f>P67/M67*C67</f>
        <v>3.5600000000000005</v>
      </c>
      <c r="G67" s="110">
        <f>Q67/M67*C67</f>
        <v>39.6</v>
      </c>
      <c r="H67" s="152">
        <v>71</v>
      </c>
      <c r="L67" s="136" t="s">
        <v>74</v>
      </c>
      <c r="M67" s="209">
        <v>100</v>
      </c>
      <c r="N67" s="209">
        <v>1.8</v>
      </c>
      <c r="O67" s="209">
        <v>6.2</v>
      </c>
      <c r="P67" s="209">
        <v>8.9</v>
      </c>
      <c r="Q67" s="209">
        <v>99</v>
      </c>
      <c r="R67" s="152">
        <v>71</v>
      </c>
    </row>
    <row r="68" spans="1:18" ht="50.25" customHeight="1" x14ac:dyDescent="0.3">
      <c r="A68" s="301"/>
      <c r="B68" s="136" t="s">
        <v>75</v>
      </c>
      <c r="C68" s="152">
        <v>150</v>
      </c>
      <c r="D68" s="110">
        <f t="shared" si="15"/>
        <v>0.75</v>
      </c>
      <c r="E68" s="110">
        <f t="shared" si="15"/>
        <v>0.15000000000000002</v>
      </c>
      <c r="F68" s="110">
        <f>P68/M68*C68</f>
        <v>0</v>
      </c>
      <c r="G68" s="110">
        <f>Q68/M68*C68</f>
        <v>4.3500000000000005</v>
      </c>
      <c r="H68" s="152">
        <v>126</v>
      </c>
      <c r="L68" s="136" t="s">
        <v>253</v>
      </c>
      <c r="M68" s="209">
        <v>1000</v>
      </c>
      <c r="N68" s="209">
        <v>5</v>
      </c>
      <c r="O68" s="209">
        <v>1</v>
      </c>
      <c r="P68" s="209">
        <v>0</v>
      </c>
      <c r="Q68" s="209">
        <v>29</v>
      </c>
      <c r="R68" s="152">
        <v>126</v>
      </c>
    </row>
    <row r="69" spans="1:18" ht="50.25" customHeight="1" x14ac:dyDescent="0.3">
      <c r="A69" s="301"/>
      <c r="B69" s="136" t="s">
        <v>201</v>
      </c>
      <c r="C69" s="228">
        <v>140</v>
      </c>
      <c r="D69" s="110">
        <f t="shared" si="15"/>
        <v>10.666666666666668</v>
      </c>
      <c r="E69" s="110">
        <f t="shared" si="15"/>
        <v>10.600000000000001</v>
      </c>
      <c r="F69" s="110">
        <f>P69/M69*C69</f>
        <v>25.266666666666666</v>
      </c>
      <c r="G69" s="110">
        <f>Q69/M69*C69</f>
        <v>239.33333333333331</v>
      </c>
      <c r="H69" s="152">
        <v>411</v>
      </c>
      <c r="L69" s="245" t="s">
        <v>254</v>
      </c>
      <c r="M69" s="209">
        <v>210</v>
      </c>
      <c r="N69" s="209">
        <v>16</v>
      </c>
      <c r="O69" s="209">
        <v>15.9</v>
      </c>
      <c r="P69" s="209">
        <v>37.9</v>
      </c>
      <c r="Q69" s="209">
        <v>359</v>
      </c>
      <c r="R69" s="152">
        <v>411</v>
      </c>
    </row>
    <row r="70" spans="1:18" ht="50.25" customHeight="1" x14ac:dyDescent="0.3">
      <c r="A70" s="301"/>
      <c r="B70" s="136" t="s">
        <v>207</v>
      </c>
      <c r="C70" s="152">
        <v>150</v>
      </c>
      <c r="D70" s="110">
        <f t="shared" si="15"/>
        <v>0.375</v>
      </c>
      <c r="E70" s="110">
        <f t="shared" si="15"/>
        <v>0.15000000000000002</v>
      </c>
      <c r="F70" s="110">
        <f>P70/M70*C70</f>
        <v>17.324999999999999</v>
      </c>
      <c r="G70" s="110">
        <f>Q70/M70*C70</f>
        <v>72</v>
      </c>
      <c r="H70" s="152">
        <v>526</v>
      </c>
      <c r="L70" s="136" t="s">
        <v>207</v>
      </c>
      <c r="M70" s="209">
        <v>200</v>
      </c>
      <c r="N70" s="209">
        <v>0.5</v>
      </c>
      <c r="O70" s="209">
        <v>0.2</v>
      </c>
      <c r="P70" s="209">
        <v>23.1</v>
      </c>
      <c r="Q70" s="209">
        <v>96</v>
      </c>
      <c r="R70" s="152">
        <v>526</v>
      </c>
    </row>
    <row r="71" spans="1:18" ht="50.25" customHeight="1" x14ac:dyDescent="0.3">
      <c r="A71" s="301"/>
      <c r="B71" s="156" t="s">
        <v>181</v>
      </c>
      <c r="C71" s="204">
        <v>20</v>
      </c>
      <c r="D71" s="137">
        <f t="shared" si="15"/>
        <v>1.52</v>
      </c>
      <c r="E71" s="137">
        <f t="shared" si="15"/>
        <v>0.16</v>
      </c>
      <c r="F71" s="137">
        <f t="shared" si="15"/>
        <v>9.84</v>
      </c>
      <c r="G71" s="137">
        <f t="shared" ref="G71:G72" si="16">Q71/M71*C71</f>
        <v>47</v>
      </c>
      <c r="H71" s="204">
        <v>114</v>
      </c>
      <c r="L71" s="136" t="s">
        <v>33</v>
      </c>
      <c r="M71" s="209">
        <v>100</v>
      </c>
      <c r="N71" s="209">
        <v>7.6</v>
      </c>
      <c r="O71" s="209">
        <v>0.8</v>
      </c>
      <c r="P71" s="209">
        <v>49.2</v>
      </c>
      <c r="Q71" s="209">
        <v>235</v>
      </c>
      <c r="R71" s="152">
        <v>114</v>
      </c>
    </row>
    <row r="72" spans="1:18" ht="50.25" customHeight="1" x14ac:dyDescent="0.3">
      <c r="A72" s="301"/>
      <c r="B72" s="156" t="s">
        <v>217</v>
      </c>
      <c r="C72" s="204">
        <v>20</v>
      </c>
      <c r="D72" s="137">
        <f t="shared" si="15"/>
        <v>1.32</v>
      </c>
      <c r="E72" s="137">
        <f t="shared" si="15"/>
        <v>0.24000000000000002</v>
      </c>
      <c r="F72" s="137">
        <f t="shared" si="15"/>
        <v>6.6800000000000006</v>
      </c>
      <c r="G72" s="137">
        <f t="shared" si="16"/>
        <v>34.799999999999997</v>
      </c>
      <c r="H72" s="204">
        <v>115</v>
      </c>
      <c r="L72" s="136" t="s">
        <v>34</v>
      </c>
      <c r="M72" s="209">
        <v>100</v>
      </c>
      <c r="N72" s="209">
        <v>6.6</v>
      </c>
      <c r="O72" s="209">
        <v>1.2</v>
      </c>
      <c r="P72" s="209">
        <v>33.4</v>
      </c>
      <c r="Q72" s="209">
        <v>174</v>
      </c>
      <c r="R72" s="152">
        <v>115</v>
      </c>
    </row>
    <row r="73" spans="1:18" ht="50.25" customHeight="1" x14ac:dyDescent="0.3">
      <c r="A73" s="299" t="s">
        <v>35</v>
      </c>
      <c r="B73" s="316"/>
      <c r="C73" s="152">
        <f>SUM(C67:C72)</f>
        <v>520</v>
      </c>
      <c r="D73" s="110">
        <f>SUM(D67:D72)</f>
        <v>15.351666666666668</v>
      </c>
      <c r="E73" s="110">
        <f>SUM(E67:E72)</f>
        <v>13.780000000000003</v>
      </c>
      <c r="F73" s="110">
        <f>SUM(F67:F72)</f>
        <v>62.671666666666674</v>
      </c>
      <c r="G73" s="110">
        <f>SUM(G67:G72)</f>
        <v>437.08333333333331</v>
      </c>
      <c r="H73" s="152"/>
      <c r="L73" s="136"/>
      <c r="M73" s="209"/>
      <c r="N73" s="209"/>
      <c r="O73" s="209"/>
      <c r="P73" s="209"/>
      <c r="Q73" s="209"/>
      <c r="R73" s="152"/>
    </row>
    <row r="74" spans="1:18" ht="50.25" customHeight="1" x14ac:dyDescent="0.3">
      <c r="A74" s="301" t="s">
        <v>36</v>
      </c>
      <c r="B74" s="136" t="s">
        <v>82</v>
      </c>
      <c r="C74" s="152">
        <v>40</v>
      </c>
      <c r="D74" s="110">
        <f>(N74)/M74*C74</f>
        <v>2.3600000000000003</v>
      </c>
      <c r="E74" s="110">
        <f>(O74)/N74*D74</f>
        <v>1.8800000000000001</v>
      </c>
      <c r="F74" s="110">
        <f>P74/M74*C74</f>
        <v>30</v>
      </c>
      <c r="G74" s="110">
        <f>Q74/M74*C74</f>
        <v>146.4</v>
      </c>
      <c r="H74" s="152">
        <v>608</v>
      </c>
      <c r="L74" s="136" t="s">
        <v>82</v>
      </c>
      <c r="M74" s="209">
        <v>100</v>
      </c>
      <c r="N74" s="209">
        <v>5.9</v>
      </c>
      <c r="O74" s="209">
        <v>4.7</v>
      </c>
      <c r="P74" s="209">
        <v>75</v>
      </c>
      <c r="Q74" s="209">
        <v>366</v>
      </c>
      <c r="R74" s="152">
        <v>608</v>
      </c>
    </row>
    <row r="75" spans="1:18" ht="50.25" customHeight="1" x14ac:dyDescent="0.3">
      <c r="A75" s="301"/>
      <c r="B75" s="136" t="s">
        <v>219</v>
      </c>
      <c r="C75" s="152">
        <v>160</v>
      </c>
      <c r="D75" s="110">
        <f>(N75)/M75*C75</f>
        <v>8</v>
      </c>
      <c r="E75" s="110">
        <f>(O75)/N75*D75</f>
        <v>5.12</v>
      </c>
      <c r="F75" s="110">
        <f>P75/M75*C75</f>
        <v>13.600000000000001</v>
      </c>
      <c r="G75" s="110">
        <f>Q75/M75*C75</f>
        <v>139.19999999999999</v>
      </c>
      <c r="H75" s="152">
        <v>536</v>
      </c>
      <c r="L75" s="136" t="s">
        <v>83</v>
      </c>
      <c r="M75" s="209">
        <v>200</v>
      </c>
      <c r="N75" s="209">
        <v>10</v>
      </c>
      <c r="O75" s="209">
        <v>6.4</v>
      </c>
      <c r="P75" s="209">
        <v>17</v>
      </c>
      <c r="Q75" s="209">
        <v>174</v>
      </c>
      <c r="R75" s="152">
        <v>536</v>
      </c>
    </row>
    <row r="76" spans="1:18" ht="50.25" customHeight="1" x14ac:dyDescent="0.3">
      <c r="A76" s="299" t="s">
        <v>39</v>
      </c>
      <c r="B76" s="316"/>
      <c r="C76" s="152">
        <f>SUM(C74:C75)</f>
        <v>200</v>
      </c>
      <c r="D76" s="110">
        <f>SUM(D74:D75)</f>
        <v>10.36</v>
      </c>
      <c r="E76" s="110">
        <f>SUM(E74:E75)</f>
        <v>7</v>
      </c>
      <c r="F76" s="110">
        <f>SUM(F74:F75)</f>
        <v>43.6</v>
      </c>
      <c r="G76" s="110">
        <f>SUM(G74:G75)</f>
        <v>285.60000000000002</v>
      </c>
      <c r="H76" s="152"/>
      <c r="L76" s="136"/>
      <c r="M76" s="209"/>
      <c r="N76" s="209"/>
      <c r="O76" s="209"/>
      <c r="P76" s="209"/>
      <c r="Q76" s="209"/>
      <c r="R76" s="152"/>
    </row>
    <row r="77" spans="1:18" ht="50.25" customHeight="1" x14ac:dyDescent="0.3">
      <c r="A77" s="303" t="s">
        <v>40</v>
      </c>
      <c r="B77" s="136" t="s">
        <v>41</v>
      </c>
      <c r="C77" s="152">
        <v>40</v>
      </c>
      <c r="D77" s="110">
        <f t="shared" ref="D77:F81" si="17">(N77)/M77*C77</f>
        <v>3.84</v>
      </c>
      <c r="E77" s="110">
        <f t="shared" si="17"/>
        <v>8.120000000000001</v>
      </c>
      <c r="F77" s="110">
        <f t="shared" si="17"/>
        <v>1.5200000000000002</v>
      </c>
      <c r="G77" s="110">
        <f>Q77/M77*C77</f>
        <v>94.399999999999991</v>
      </c>
      <c r="H77" s="152">
        <v>359</v>
      </c>
      <c r="L77" s="136" t="s">
        <v>41</v>
      </c>
      <c r="M77" s="209">
        <v>100</v>
      </c>
      <c r="N77" s="209">
        <v>9.6</v>
      </c>
      <c r="O77" s="209">
        <v>20.3</v>
      </c>
      <c r="P77" s="209">
        <v>3.8</v>
      </c>
      <c r="Q77" s="209">
        <v>236</v>
      </c>
      <c r="R77" s="152">
        <v>359</v>
      </c>
    </row>
    <row r="78" spans="1:18" ht="50.25" customHeight="1" x14ac:dyDescent="0.3">
      <c r="A78" s="304"/>
      <c r="B78" s="136" t="s">
        <v>192</v>
      </c>
      <c r="C78" s="152">
        <v>160</v>
      </c>
      <c r="D78" s="110">
        <f t="shared" si="17"/>
        <v>3.3600000000000003</v>
      </c>
      <c r="E78" s="110">
        <f t="shared" si="17"/>
        <v>7.0400000000000009</v>
      </c>
      <c r="F78" s="110">
        <f>P78/M78*C78</f>
        <v>17.440000000000001</v>
      </c>
      <c r="G78" s="110">
        <f>Q78/M78*C78</f>
        <v>147.20000000000002</v>
      </c>
      <c r="H78" s="152">
        <v>434</v>
      </c>
      <c r="L78" s="245" t="s">
        <v>61</v>
      </c>
      <c r="M78" s="209">
        <v>100</v>
      </c>
      <c r="N78" s="209">
        <v>2.1</v>
      </c>
      <c r="O78" s="209">
        <v>4.4000000000000004</v>
      </c>
      <c r="P78" s="209">
        <v>10.9</v>
      </c>
      <c r="Q78" s="209">
        <v>92</v>
      </c>
      <c r="R78" s="152">
        <v>434</v>
      </c>
    </row>
    <row r="79" spans="1:18" ht="50.25" customHeight="1" x14ac:dyDescent="0.3">
      <c r="A79" s="304"/>
      <c r="B79" s="136" t="s">
        <v>38</v>
      </c>
      <c r="C79" s="152">
        <v>160</v>
      </c>
      <c r="D79" s="110">
        <f t="shared" si="17"/>
        <v>0.08</v>
      </c>
      <c r="E79" s="110">
        <f t="shared" si="17"/>
        <v>0</v>
      </c>
      <c r="F79" s="110">
        <f>P79/M79*C79</f>
        <v>12</v>
      </c>
      <c r="G79" s="110">
        <f>Q79/M79*C79</f>
        <v>48</v>
      </c>
      <c r="H79" s="152">
        <v>526</v>
      </c>
      <c r="L79" s="136" t="s">
        <v>38</v>
      </c>
      <c r="M79" s="209">
        <v>200</v>
      </c>
      <c r="N79" s="209">
        <v>0.1</v>
      </c>
      <c r="O79" s="209">
        <v>0</v>
      </c>
      <c r="P79" s="209">
        <v>15</v>
      </c>
      <c r="Q79" s="209">
        <v>60</v>
      </c>
      <c r="R79" s="152">
        <v>60</v>
      </c>
    </row>
    <row r="80" spans="1:18" ht="50.25" customHeight="1" x14ac:dyDescent="0.3">
      <c r="A80" s="304"/>
      <c r="B80" s="156" t="s">
        <v>181</v>
      </c>
      <c r="C80" s="204">
        <v>20</v>
      </c>
      <c r="D80" s="137">
        <f t="shared" si="17"/>
        <v>1.52</v>
      </c>
      <c r="E80" s="137">
        <f t="shared" si="17"/>
        <v>0.16</v>
      </c>
      <c r="F80" s="137">
        <f t="shared" si="17"/>
        <v>9.84</v>
      </c>
      <c r="G80" s="137">
        <f t="shared" ref="G80:G81" si="18">Q80/M80*C80</f>
        <v>47</v>
      </c>
      <c r="H80" s="204">
        <v>114</v>
      </c>
      <c r="L80" s="136" t="s">
        <v>33</v>
      </c>
      <c r="M80" s="209">
        <v>100</v>
      </c>
      <c r="N80" s="209">
        <v>7.6</v>
      </c>
      <c r="O80" s="209">
        <v>0.8</v>
      </c>
      <c r="P80" s="209">
        <v>49.2</v>
      </c>
      <c r="Q80" s="209">
        <v>235</v>
      </c>
      <c r="R80" s="152">
        <v>114</v>
      </c>
    </row>
    <row r="81" spans="1:18" ht="50.25" customHeight="1" x14ac:dyDescent="0.3">
      <c r="A81" s="304"/>
      <c r="B81" s="156" t="s">
        <v>217</v>
      </c>
      <c r="C81" s="204">
        <v>20</v>
      </c>
      <c r="D81" s="137">
        <f t="shared" si="17"/>
        <v>1.32</v>
      </c>
      <c r="E81" s="137">
        <f t="shared" si="17"/>
        <v>0.24000000000000002</v>
      </c>
      <c r="F81" s="137">
        <f t="shared" si="17"/>
        <v>6.6800000000000006</v>
      </c>
      <c r="G81" s="137">
        <f t="shared" si="18"/>
        <v>34.799999999999997</v>
      </c>
      <c r="H81" s="204">
        <v>115</v>
      </c>
      <c r="L81" s="136" t="s">
        <v>34</v>
      </c>
      <c r="M81" s="209">
        <v>100</v>
      </c>
      <c r="N81" s="209">
        <v>6.6</v>
      </c>
      <c r="O81" s="209">
        <v>1.2</v>
      </c>
      <c r="P81" s="209">
        <v>33.4</v>
      </c>
      <c r="Q81" s="209">
        <v>174</v>
      </c>
      <c r="R81" s="152">
        <v>115</v>
      </c>
    </row>
    <row r="82" spans="1:18" ht="50.25" customHeight="1" x14ac:dyDescent="0.3">
      <c r="A82" s="299" t="s">
        <v>47</v>
      </c>
      <c r="B82" s="300"/>
      <c r="C82" s="152">
        <f>C77+C78+C79+C80+C81</f>
        <v>400</v>
      </c>
      <c r="D82" s="152">
        <f>D77+D78+D79+D80+D81</f>
        <v>10.120000000000001</v>
      </c>
      <c r="E82" s="152">
        <f>E77+E78+E79+E80+E81</f>
        <v>15.560000000000002</v>
      </c>
      <c r="F82" s="152">
        <f>F77+F78+F79+F80+F81</f>
        <v>47.48</v>
      </c>
      <c r="G82" s="152">
        <f>G77+G78+G79+G80+G81</f>
        <v>371.40000000000003</v>
      </c>
      <c r="H82" s="152"/>
      <c r="L82" s="136"/>
      <c r="M82" s="209"/>
      <c r="N82" s="209"/>
      <c r="O82" s="209"/>
      <c r="P82" s="209"/>
      <c r="Q82" s="209"/>
      <c r="R82" s="152"/>
    </row>
    <row r="83" spans="1:18" ht="50.25" customHeight="1" x14ac:dyDescent="0.3">
      <c r="A83" s="299" t="s">
        <v>87</v>
      </c>
      <c r="B83" s="300"/>
      <c r="C83" s="152">
        <f>C82+C76+C66+C73+C65</f>
        <v>1555</v>
      </c>
      <c r="D83" s="110">
        <f>D82+D76+D66+D73</f>
        <v>45.38666666666667</v>
      </c>
      <c r="E83" s="110">
        <f>E82+E76+E66+E73</f>
        <v>51.355000000000004</v>
      </c>
      <c r="F83" s="110">
        <f>F82+F76+F66+F73</f>
        <v>217.00666666666669</v>
      </c>
      <c r="G83" s="110">
        <f>G82+G76+G66+G73</f>
        <v>1520.1333333333332</v>
      </c>
      <c r="H83" s="152"/>
      <c r="L83" s="136"/>
      <c r="M83" s="209"/>
      <c r="N83" s="209"/>
      <c r="O83" s="209"/>
      <c r="P83" s="209"/>
      <c r="Q83" s="209"/>
      <c r="R83" s="152"/>
    </row>
    <row r="84" spans="1:18" ht="50.25" customHeight="1" x14ac:dyDescent="0.25">
      <c r="A84" s="383" t="s">
        <v>194</v>
      </c>
      <c r="B84" s="384"/>
      <c r="C84" s="153">
        <v>1500</v>
      </c>
      <c r="D84" s="123">
        <v>42</v>
      </c>
      <c r="E84" s="123">
        <v>47</v>
      </c>
      <c r="F84" s="123">
        <v>203</v>
      </c>
      <c r="G84" s="123">
        <v>1400</v>
      </c>
      <c r="H84" s="153"/>
      <c r="I84" s="5"/>
      <c r="J84" s="5"/>
      <c r="K84" s="15"/>
      <c r="L84" s="47"/>
      <c r="M84" s="49"/>
      <c r="N84" s="49"/>
      <c r="O84" s="49"/>
      <c r="P84" s="49"/>
      <c r="Q84" s="49"/>
      <c r="R84" s="50"/>
    </row>
    <row r="85" spans="1:18" ht="50.25" customHeight="1" x14ac:dyDescent="0.3">
      <c r="A85" s="312" t="s">
        <v>5</v>
      </c>
      <c r="B85" s="312" t="s">
        <v>6</v>
      </c>
      <c r="C85" s="321" t="s">
        <v>7</v>
      </c>
      <c r="D85" s="312" t="s">
        <v>8</v>
      </c>
      <c r="E85" s="312"/>
      <c r="F85" s="312"/>
      <c r="G85" s="312" t="s">
        <v>9</v>
      </c>
      <c r="H85" s="321" t="s">
        <v>10</v>
      </c>
      <c r="L85" s="312" t="s">
        <v>6</v>
      </c>
      <c r="M85" s="312" t="s">
        <v>7</v>
      </c>
      <c r="N85" s="312" t="s">
        <v>8</v>
      </c>
      <c r="O85" s="312"/>
      <c r="P85" s="312"/>
      <c r="Q85" s="312" t="s">
        <v>9</v>
      </c>
      <c r="R85" s="321" t="s">
        <v>10</v>
      </c>
    </row>
    <row r="86" spans="1:18" ht="50.25" customHeight="1" x14ac:dyDescent="0.3">
      <c r="A86" s="312"/>
      <c r="B86" s="312"/>
      <c r="C86" s="321"/>
      <c r="D86" s="209" t="s">
        <v>11</v>
      </c>
      <c r="E86" s="209" t="s">
        <v>12</v>
      </c>
      <c r="F86" s="209" t="s">
        <v>13</v>
      </c>
      <c r="G86" s="312"/>
      <c r="H86" s="321"/>
      <c r="L86" s="312"/>
      <c r="M86" s="312"/>
      <c r="N86" s="209" t="s">
        <v>11</v>
      </c>
      <c r="O86" s="209" t="s">
        <v>12</v>
      </c>
      <c r="P86" s="209" t="s">
        <v>13</v>
      </c>
      <c r="Q86" s="312"/>
      <c r="R86" s="321"/>
    </row>
    <row r="87" spans="1:18" ht="50.25" customHeight="1" x14ac:dyDescent="0.3">
      <c r="A87" s="225" t="s">
        <v>88</v>
      </c>
      <c r="B87" s="226"/>
      <c r="C87" s="227"/>
      <c r="D87" s="225"/>
      <c r="E87" s="225"/>
      <c r="F87" s="225"/>
      <c r="G87" s="225"/>
      <c r="H87" s="227"/>
      <c r="L87" s="136"/>
      <c r="M87" s="209"/>
      <c r="N87" s="209"/>
      <c r="O87" s="209"/>
      <c r="P87" s="209"/>
      <c r="Q87" s="209"/>
      <c r="R87" s="152"/>
    </row>
    <row r="88" spans="1:18" ht="50.25" customHeight="1" x14ac:dyDescent="0.3">
      <c r="A88" s="301" t="s">
        <v>15</v>
      </c>
      <c r="B88" s="136" t="s">
        <v>89</v>
      </c>
      <c r="C88" s="152">
        <v>150</v>
      </c>
      <c r="D88" s="110">
        <f t="shared" ref="D88:E90" si="19">(N88)/M88*C88</f>
        <v>4.8</v>
      </c>
      <c r="E88" s="110">
        <f t="shared" si="19"/>
        <v>8.5499999999999989</v>
      </c>
      <c r="F88" s="110">
        <f>P88/M88*C88</f>
        <v>26.820000000000004</v>
      </c>
      <c r="G88" s="110">
        <f>Q88/M88*C88</f>
        <v>203.4</v>
      </c>
      <c r="H88" s="152">
        <v>261</v>
      </c>
      <c r="L88" s="136" t="s">
        <v>89</v>
      </c>
      <c r="M88" s="209">
        <v>1000</v>
      </c>
      <c r="N88" s="209">
        <v>32</v>
      </c>
      <c r="O88" s="209">
        <v>57</v>
      </c>
      <c r="P88" s="209">
        <v>178.8</v>
      </c>
      <c r="Q88" s="209">
        <v>1356</v>
      </c>
      <c r="R88" s="152">
        <v>261</v>
      </c>
    </row>
    <row r="89" spans="1:18" ht="50.25" customHeight="1" x14ac:dyDescent="0.3">
      <c r="A89" s="301"/>
      <c r="B89" s="136" t="s">
        <v>52</v>
      </c>
      <c r="C89" s="152">
        <v>150</v>
      </c>
      <c r="D89" s="110">
        <f t="shared" si="19"/>
        <v>2.4</v>
      </c>
      <c r="E89" s="110">
        <f t="shared" si="19"/>
        <v>2.0249999999999999</v>
      </c>
      <c r="F89" s="110">
        <f>P89/M89*C89</f>
        <v>11.925000000000001</v>
      </c>
      <c r="G89" s="110">
        <f>Q89/M89*C89</f>
        <v>59.25</v>
      </c>
      <c r="H89" s="152">
        <v>513</v>
      </c>
      <c r="L89" s="136" t="s">
        <v>53</v>
      </c>
      <c r="M89" s="209">
        <v>200</v>
      </c>
      <c r="N89" s="209">
        <v>3.2</v>
      </c>
      <c r="O89" s="209">
        <v>2.7</v>
      </c>
      <c r="P89" s="209">
        <v>15.9</v>
      </c>
      <c r="Q89" s="209">
        <v>79</v>
      </c>
      <c r="R89" s="152">
        <v>513</v>
      </c>
    </row>
    <row r="90" spans="1:18" ht="50.25" customHeight="1" x14ac:dyDescent="0.3">
      <c r="A90" s="301"/>
      <c r="B90" s="136" t="s">
        <v>267</v>
      </c>
      <c r="C90" s="152">
        <v>35</v>
      </c>
      <c r="D90" s="110">
        <f t="shared" si="19"/>
        <v>1.4000000000000001</v>
      </c>
      <c r="E90" s="110">
        <f t="shared" si="19"/>
        <v>14.583333333333336</v>
      </c>
      <c r="F90" s="110">
        <f>P90/M90*C90</f>
        <v>8.75</v>
      </c>
      <c r="G90" s="110">
        <f>Q90/M90*C90</f>
        <v>171.5</v>
      </c>
      <c r="H90" s="152">
        <v>100</v>
      </c>
      <c r="L90" s="136" t="s">
        <v>108</v>
      </c>
      <c r="M90" s="209">
        <v>30</v>
      </c>
      <c r="N90" s="209">
        <v>1.2</v>
      </c>
      <c r="O90" s="209">
        <v>12.5</v>
      </c>
      <c r="P90" s="209">
        <v>7.5</v>
      </c>
      <c r="Q90" s="209">
        <v>147</v>
      </c>
      <c r="R90" s="152">
        <v>100</v>
      </c>
    </row>
    <row r="91" spans="1:18" ht="50.25" customHeight="1" x14ac:dyDescent="0.3">
      <c r="A91" s="301"/>
      <c r="B91" s="156" t="s">
        <v>20</v>
      </c>
      <c r="C91" s="204">
        <v>100</v>
      </c>
      <c r="D91" s="137">
        <f>(N91)/M91*C91</f>
        <v>0.4</v>
      </c>
      <c r="E91" s="137">
        <f>(O91)/N91*D91</f>
        <v>0.4</v>
      </c>
      <c r="F91" s="137">
        <f>(P91)/O91*E91</f>
        <v>9.8000000000000007</v>
      </c>
      <c r="G91" s="137">
        <f>Q91/M91*C91</f>
        <v>47</v>
      </c>
      <c r="H91" s="204">
        <v>118</v>
      </c>
      <c r="I91" s="246"/>
      <c r="J91" s="246"/>
      <c r="K91" s="247"/>
      <c r="L91" s="248" t="s">
        <v>20</v>
      </c>
      <c r="M91" s="249">
        <v>100</v>
      </c>
      <c r="N91" s="249">
        <v>0.4</v>
      </c>
      <c r="O91" s="249">
        <v>0.4</v>
      </c>
      <c r="P91" s="249">
        <v>9.8000000000000007</v>
      </c>
      <c r="Q91" s="249">
        <v>47</v>
      </c>
      <c r="R91" s="250">
        <v>118</v>
      </c>
    </row>
    <row r="92" spans="1:18" ht="50.25" customHeight="1" x14ac:dyDescent="0.3">
      <c r="A92" s="299" t="s">
        <v>21</v>
      </c>
      <c r="B92" s="316"/>
      <c r="C92" s="152">
        <f>C88+C89+C90</f>
        <v>335</v>
      </c>
      <c r="D92" s="152">
        <f t="shared" ref="D92:G92" si="20">D88+D89+D90</f>
        <v>8.6</v>
      </c>
      <c r="E92" s="152">
        <f t="shared" si="20"/>
        <v>25.158333333333335</v>
      </c>
      <c r="F92" s="152">
        <f t="shared" si="20"/>
        <v>47.495000000000005</v>
      </c>
      <c r="G92" s="152">
        <f t="shared" si="20"/>
        <v>434.15</v>
      </c>
      <c r="H92" s="152"/>
      <c r="L92" s="136"/>
      <c r="M92" s="209"/>
      <c r="N92" s="209"/>
      <c r="O92" s="209"/>
      <c r="P92" s="209"/>
      <c r="Q92" s="209"/>
      <c r="R92" s="209"/>
    </row>
    <row r="93" spans="1:18" ht="50.25" customHeight="1" x14ac:dyDescent="0.3">
      <c r="A93" s="304"/>
      <c r="B93" s="136" t="s">
        <v>91</v>
      </c>
      <c r="C93" s="152">
        <v>150</v>
      </c>
      <c r="D93" s="110">
        <f>(N93)/M93*C93</f>
        <v>1.2299999999999998</v>
      </c>
      <c r="E93" s="110">
        <f>(O93)/N93*D93</f>
        <v>3.1499999999999995</v>
      </c>
      <c r="F93" s="110">
        <f>P93/M93*C93</f>
        <v>9.75</v>
      </c>
      <c r="G93" s="110">
        <f>Q93/M93*C93</f>
        <v>72.75</v>
      </c>
      <c r="H93" s="152">
        <v>139</v>
      </c>
      <c r="L93" s="136" t="s">
        <v>255</v>
      </c>
      <c r="M93" s="209">
        <v>1000</v>
      </c>
      <c r="N93" s="209">
        <v>8.1999999999999993</v>
      </c>
      <c r="O93" s="209">
        <v>21</v>
      </c>
      <c r="P93" s="209">
        <v>65</v>
      </c>
      <c r="Q93" s="209">
        <v>485</v>
      </c>
      <c r="R93" s="152">
        <v>139</v>
      </c>
    </row>
    <row r="94" spans="1:18" ht="50.25" customHeight="1" x14ac:dyDescent="0.3">
      <c r="A94" s="304"/>
      <c r="B94" s="136" t="s">
        <v>198</v>
      </c>
      <c r="C94" s="152">
        <v>10</v>
      </c>
      <c r="D94" s="110">
        <f>(N94)/M94*C94</f>
        <v>0.26</v>
      </c>
      <c r="E94" s="110">
        <f>(O94)/N94*D94</f>
        <v>1.5</v>
      </c>
      <c r="F94" s="110">
        <f>(P94)/O94*E94</f>
        <v>0.36</v>
      </c>
      <c r="G94" s="110">
        <f>Q94/M94*C94</f>
        <v>16.200000000000003</v>
      </c>
      <c r="H94" s="152">
        <v>488</v>
      </c>
      <c r="L94" s="245" t="s">
        <v>199</v>
      </c>
      <c r="M94" s="209">
        <v>1000</v>
      </c>
      <c r="N94" s="209">
        <v>26</v>
      </c>
      <c r="O94" s="209">
        <v>150</v>
      </c>
      <c r="P94" s="209">
        <v>36</v>
      </c>
      <c r="Q94" s="209">
        <v>1620</v>
      </c>
      <c r="R94" s="152"/>
    </row>
    <row r="95" spans="1:18" ht="50.25" customHeight="1" x14ac:dyDescent="0.3">
      <c r="A95" s="304"/>
      <c r="B95" s="136" t="s">
        <v>93</v>
      </c>
      <c r="C95" s="152">
        <v>50</v>
      </c>
      <c r="D95" s="110">
        <f t="shared" ref="D95:F100" si="21">(N95)/M95*C95</f>
        <v>6.9500000000000011</v>
      </c>
      <c r="E95" s="110">
        <f t="shared" si="21"/>
        <v>1.0500000000000003</v>
      </c>
      <c r="F95" s="110">
        <f t="shared" ref="F95:F98" si="22">P95/M95*C95</f>
        <v>4.8</v>
      </c>
      <c r="G95" s="110">
        <f t="shared" ref="G95:G100" si="23">Q95/M95*C95</f>
        <v>56.499999999999993</v>
      </c>
      <c r="H95" s="152">
        <v>351</v>
      </c>
      <c r="L95" s="136" t="s">
        <v>256</v>
      </c>
      <c r="M95" s="209">
        <v>100</v>
      </c>
      <c r="N95" s="209">
        <v>13.9</v>
      </c>
      <c r="O95" s="209">
        <v>2.1</v>
      </c>
      <c r="P95" s="209">
        <v>9.6</v>
      </c>
      <c r="Q95" s="209">
        <v>113</v>
      </c>
      <c r="R95" s="152">
        <v>351</v>
      </c>
    </row>
    <row r="96" spans="1:18" ht="50.25" customHeight="1" x14ac:dyDescent="0.3">
      <c r="A96" s="304"/>
      <c r="B96" s="136" t="s">
        <v>133</v>
      </c>
      <c r="C96" s="209">
        <v>100</v>
      </c>
      <c r="D96" s="110">
        <f>(N96)/M96*C96</f>
        <v>3.7700000000000005</v>
      </c>
      <c r="E96" s="110">
        <f>(O96)/N96*D96</f>
        <v>0.45</v>
      </c>
      <c r="F96" s="110">
        <f>P96/M96*C96</f>
        <v>19.36</v>
      </c>
      <c r="G96" s="110">
        <f>Q96/M96*C96</f>
        <v>96.6</v>
      </c>
      <c r="H96" s="152">
        <v>297</v>
      </c>
      <c r="L96" s="136" t="s">
        <v>133</v>
      </c>
      <c r="M96" s="209">
        <v>1000</v>
      </c>
      <c r="N96" s="209">
        <v>37.700000000000003</v>
      </c>
      <c r="O96" s="209">
        <v>4.5</v>
      </c>
      <c r="P96" s="209">
        <v>193.6</v>
      </c>
      <c r="Q96" s="209">
        <v>966</v>
      </c>
      <c r="R96" s="152">
        <v>297</v>
      </c>
    </row>
    <row r="97" spans="1:18" ht="50.25" customHeight="1" x14ac:dyDescent="0.3">
      <c r="A97" s="304"/>
      <c r="B97" s="136" t="s">
        <v>189</v>
      </c>
      <c r="C97" s="152">
        <v>15</v>
      </c>
      <c r="D97" s="110">
        <f t="shared" si="21"/>
        <v>0.46200000000000002</v>
      </c>
      <c r="E97" s="110">
        <f t="shared" si="21"/>
        <v>3.1875</v>
      </c>
      <c r="F97" s="110">
        <f>P97/M97*C97</f>
        <v>1.0125000000000002</v>
      </c>
      <c r="G97" s="110">
        <f>Q97/M97*C97</f>
        <v>34.590000000000003</v>
      </c>
      <c r="H97" s="152">
        <v>452</v>
      </c>
      <c r="L97" s="245" t="s">
        <v>252</v>
      </c>
      <c r="M97" s="209">
        <v>1000</v>
      </c>
      <c r="N97" s="209">
        <v>30.8</v>
      </c>
      <c r="O97" s="209">
        <v>212.5</v>
      </c>
      <c r="P97" s="209">
        <v>67.5</v>
      </c>
      <c r="Q97" s="209">
        <v>2306</v>
      </c>
      <c r="R97" s="152">
        <v>452</v>
      </c>
    </row>
    <row r="98" spans="1:18" ht="50.25" customHeight="1" x14ac:dyDescent="0.3">
      <c r="A98" s="304"/>
      <c r="B98" s="136" t="s">
        <v>99</v>
      </c>
      <c r="C98" s="152">
        <v>150</v>
      </c>
      <c r="D98" s="110">
        <f t="shared" si="21"/>
        <v>0.375</v>
      </c>
      <c r="E98" s="110">
        <f t="shared" si="21"/>
        <v>0</v>
      </c>
      <c r="F98" s="110">
        <f t="shared" si="22"/>
        <v>20.25</v>
      </c>
      <c r="G98" s="110">
        <f t="shared" si="23"/>
        <v>82.5</v>
      </c>
      <c r="H98" s="152">
        <v>531</v>
      </c>
      <c r="L98" s="136" t="s">
        <v>99</v>
      </c>
      <c r="M98" s="209">
        <v>200</v>
      </c>
      <c r="N98" s="209">
        <v>0.5</v>
      </c>
      <c r="O98" s="209">
        <v>0</v>
      </c>
      <c r="P98" s="209">
        <v>27</v>
      </c>
      <c r="Q98" s="209">
        <v>110</v>
      </c>
      <c r="R98" s="152">
        <v>527</v>
      </c>
    </row>
    <row r="99" spans="1:18" ht="50.25" customHeight="1" x14ac:dyDescent="0.3">
      <c r="A99" s="304"/>
      <c r="B99" s="156" t="s">
        <v>181</v>
      </c>
      <c r="C99" s="204">
        <v>20</v>
      </c>
      <c r="D99" s="137">
        <f t="shared" si="21"/>
        <v>1.52</v>
      </c>
      <c r="E99" s="137">
        <f t="shared" si="21"/>
        <v>0.16</v>
      </c>
      <c r="F99" s="137">
        <f t="shared" si="21"/>
        <v>9.84</v>
      </c>
      <c r="G99" s="137">
        <f t="shared" si="23"/>
        <v>47</v>
      </c>
      <c r="H99" s="204">
        <v>114</v>
      </c>
      <c r="L99" s="136" t="s">
        <v>33</v>
      </c>
      <c r="M99" s="209">
        <v>100</v>
      </c>
      <c r="N99" s="209">
        <v>7.6</v>
      </c>
      <c r="O99" s="209">
        <v>0.8</v>
      </c>
      <c r="P99" s="209">
        <v>49.2</v>
      </c>
      <c r="Q99" s="209">
        <v>235</v>
      </c>
      <c r="R99" s="152">
        <v>114</v>
      </c>
    </row>
    <row r="100" spans="1:18" ht="50.25" customHeight="1" x14ac:dyDescent="0.3">
      <c r="A100" s="317"/>
      <c r="B100" s="156" t="s">
        <v>217</v>
      </c>
      <c r="C100" s="204">
        <v>20</v>
      </c>
      <c r="D100" s="137">
        <f t="shared" si="21"/>
        <v>1.32</v>
      </c>
      <c r="E100" s="137">
        <f t="shared" si="21"/>
        <v>0.24000000000000002</v>
      </c>
      <c r="F100" s="137">
        <f t="shared" si="21"/>
        <v>6.6800000000000006</v>
      </c>
      <c r="G100" s="137">
        <f t="shared" si="23"/>
        <v>34.799999999999997</v>
      </c>
      <c r="H100" s="204">
        <v>115</v>
      </c>
      <c r="L100" s="136" t="s">
        <v>34</v>
      </c>
      <c r="M100" s="209">
        <v>100</v>
      </c>
      <c r="N100" s="209">
        <v>6.6</v>
      </c>
      <c r="O100" s="209">
        <v>1.2</v>
      </c>
      <c r="P100" s="209">
        <v>33.4</v>
      </c>
      <c r="Q100" s="209">
        <v>174</v>
      </c>
      <c r="R100" s="152">
        <v>115</v>
      </c>
    </row>
    <row r="101" spans="1:18" ht="50.25" customHeight="1" x14ac:dyDescent="0.3">
      <c r="A101" s="299" t="s">
        <v>35</v>
      </c>
      <c r="B101" s="300"/>
      <c r="C101" s="152">
        <f>SUM(C93:C100)</f>
        <v>515</v>
      </c>
      <c r="D101" s="110">
        <f>SUM(D93:D100)</f>
        <v>15.887</v>
      </c>
      <c r="E101" s="110">
        <f>SUM(E93:E100)</f>
        <v>9.7374999999999989</v>
      </c>
      <c r="F101" s="110">
        <f>SUM(F93:F100)</f>
        <v>72.052500000000009</v>
      </c>
      <c r="G101" s="110">
        <f>SUM(G93:G100)</f>
        <v>440.94</v>
      </c>
      <c r="H101" s="152"/>
      <c r="L101" s="136"/>
      <c r="M101" s="209"/>
      <c r="N101" s="209"/>
      <c r="O101" s="209"/>
      <c r="P101" s="209"/>
      <c r="Q101" s="209"/>
      <c r="R101" s="209"/>
    </row>
    <row r="102" spans="1:18" ht="50.25" customHeight="1" x14ac:dyDescent="0.3">
      <c r="A102" s="301" t="s">
        <v>36</v>
      </c>
      <c r="B102" s="136" t="s">
        <v>100</v>
      </c>
      <c r="C102" s="152">
        <v>50</v>
      </c>
      <c r="D102" s="110">
        <f>(N102)/M102*C102</f>
        <v>3.4666666666666663</v>
      </c>
      <c r="E102" s="110">
        <f>(O102)/N102*D102</f>
        <v>6.5333333333333323</v>
      </c>
      <c r="F102" s="110">
        <f>P102/M102*C102</f>
        <v>29.4</v>
      </c>
      <c r="G102" s="110">
        <f>Q102/M102*C102</f>
        <v>190</v>
      </c>
      <c r="H102" s="152">
        <v>574</v>
      </c>
      <c r="L102" s="136" t="s">
        <v>100</v>
      </c>
      <c r="M102" s="209">
        <v>75</v>
      </c>
      <c r="N102" s="209">
        <v>5.2</v>
      </c>
      <c r="O102" s="209">
        <v>9.8000000000000007</v>
      </c>
      <c r="P102" s="209">
        <v>44.1</v>
      </c>
      <c r="Q102" s="209">
        <v>285</v>
      </c>
      <c r="R102" s="152">
        <v>574</v>
      </c>
    </row>
    <row r="103" spans="1:18" ht="50.25" customHeight="1" x14ac:dyDescent="0.3">
      <c r="A103" s="301"/>
      <c r="B103" s="136" t="s">
        <v>101</v>
      </c>
      <c r="C103" s="152">
        <v>150</v>
      </c>
      <c r="D103" s="110">
        <f>(N103)/M103*C103</f>
        <v>4.3499999999999996</v>
      </c>
      <c r="E103" s="110">
        <f>(O103)/N103*D103</f>
        <v>3.75</v>
      </c>
      <c r="F103" s="110">
        <f>P103/M103*C103</f>
        <v>7.2</v>
      </c>
      <c r="G103" s="110">
        <f>Q103/M103*C103</f>
        <v>79.5</v>
      </c>
      <c r="H103" s="152">
        <v>534</v>
      </c>
      <c r="L103" s="136" t="s">
        <v>101</v>
      </c>
      <c r="M103" s="209">
        <v>200</v>
      </c>
      <c r="N103" s="209">
        <v>5.8</v>
      </c>
      <c r="O103" s="209">
        <v>5</v>
      </c>
      <c r="P103" s="209">
        <v>9.6</v>
      </c>
      <c r="Q103" s="209">
        <v>106</v>
      </c>
      <c r="R103" s="152">
        <v>534</v>
      </c>
    </row>
    <row r="104" spans="1:18" ht="50.25" customHeight="1" x14ac:dyDescent="0.3">
      <c r="A104" s="209" t="s">
        <v>39</v>
      </c>
      <c r="B104" s="136"/>
      <c r="C104" s="152">
        <f>SUM(C102:C103)</f>
        <v>200</v>
      </c>
      <c r="D104" s="110">
        <f>SUM(D102:D103)</f>
        <v>7.8166666666666664</v>
      </c>
      <c r="E104" s="110">
        <f>SUM(E102:E103)</f>
        <v>10.283333333333331</v>
      </c>
      <c r="F104" s="110">
        <f>SUM(F102:F103)</f>
        <v>36.6</v>
      </c>
      <c r="G104" s="110">
        <f>SUM(G102:G103)</f>
        <v>269.5</v>
      </c>
      <c r="H104" s="152"/>
      <c r="L104" s="136"/>
      <c r="M104" s="209"/>
      <c r="N104" s="209"/>
      <c r="O104" s="209"/>
      <c r="P104" s="209"/>
      <c r="Q104" s="209"/>
      <c r="R104" s="152"/>
    </row>
    <row r="105" spans="1:18" ht="50.25" customHeight="1" x14ac:dyDescent="0.3">
      <c r="A105" s="303" t="s">
        <v>40</v>
      </c>
      <c r="B105" s="136" t="s">
        <v>191</v>
      </c>
      <c r="C105" s="152">
        <v>180</v>
      </c>
      <c r="D105" s="110">
        <f>(N105)/M105*C105</f>
        <v>3.6</v>
      </c>
      <c r="E105" s="110">
        <f>(O105)/N105*D105</f>
        <v>9.629999999999999</v>
      </c>
      <c r="F105" s="110">
        <f>P105/M105*C105</f>
        <v>15.3</v>
      </c>
      <c r="G105" s="110">
        <f>Q105/M105*C105</f>
        <v>162</v>
      </c>
      <c r="H105" s="152">
        <v>201</v>
      </c>
      <c r="L105" s="136" t="s">
        <v>161</v>
      </c>
      <c r="M105" s="209">
        <v>200</v>
      </c>
      <c r="N105" s="209">
        <v>4</v>
      </c>
      <c r="O105" s="209">
        <v>10.7</v>
      </c>
      <c r="P105" s="209">
        <v>17</v>
      </c>
      <c r="Q105" s="209">
        <v>180</v>
      </c>
      <c r="R105" s="152">
        <v>201</v>
      </c>
    </row>
    <row r="106" spans="1:18" ht="50.25" customHeight="1" x14ac:dyDescent="0.3">
      <c r="A106" s="304"/>
      <c r="B106" s="136" t="s">
        <v>45</v>
      </c>
      <c r="C106" s="152">
        <v>160</v>
      </c>
      <c r="D106" s="110">
        <f t="shared" ref="D106:F108" si="24">(N106)/M106*C106</f>
        <v>0.55999999999999994</v>
      </c>
      <c r="E106" s="110">
        <f t="shared" si="24"/>
        <v>0.24</v>
      </c>
      <c r="F106" s="110">
        <f>P106/M106*C106</f>
        <v>18.240000000000002</v>
      </c>
      <c r="G106" s="110">
        <f>Q106/M106*C106</f>
        <v>77.599999999999994</v>
      </c>
      <c r="H106" s="152">
        <v>538</v>
      </c>
      <c r="L106" s="136" t="s">
        <v>45</v>
      </c>
      <c r="M106" s="209">
        <v>200</v>
      </c>
      <c r="N106" s="209">
        <v>0.7</v>
      </c>
      <c r="O106" s="209">
        <v>0.3</v>
      </c>
      <c r="P106" s="209">
        <v>22.8</v>
      </c>
      <c r="Q106" s="209">
        <v>97</v>
      </c>
      <c r="R106" s="152">
        <v>538</v>
      </c>
    </row>
    <row r="107" spans="1:18" ht="50.25" customHeight="1" x14ac:dyDescent="0.3">
      <c r="A107" s="304"/>
      <c r="B107" s="156" t="s">
        <v>181</v>
      </c>
      <c r="C107" s="204">
        <v>20</v>
      </c>
      <c r="D107" s="137">
        <f t="shared" si="24"/>
        <v>1.52</v>
      </c>
      <c r="E107" s="137">
        <f t="shared" si="24"/>
        <v>0.16</v>
      </c>
      <c r="F107" s="137">
        <f t="shared" si="24"/>
        <v>9.84</v>
      </c>
      <c r="G107" s="137">
        <f t="shared" ref="G107:G108" si="25">Q107/M107*C107</f>
        <v>47</v>
      </c>
      <c r="H107" s="204">
        <v>114</v>
      </c>
      <c r="L107" s="136" t="s">
        <v>33</v>
      </c>
      <c r="M107" s="209">
        <v>100</v>
      </c>
      <c r="N107" s="209">
        <v>7.6</v>
      </c>
      <c r="O107" s="209">
        <v>0.8</v>
      </c>
      <c r="P107" s="209">
        <v>49.2</v>
      </c>
      <c r="Q107" s="209">
        <v>235</v>
      </c>
      <c r="R107" s="152">
        <v>114</v>
      </c>
    </row>
    <row r="108" spans="1:18" ht="50.25" customHeight="1" x14ac:dyDescent="0.3">
      <c r="A108" s="304"/>
      <c r="B108" s="156" t="s">
        <v>217</v>
      </c>
      <c r="C108" s="204">
        <v>20</v>
      </c>
      <c r="D108" s="137">
        <f t="shared" si="24"/>
        <v>1.32</v>
      </c>
      <c r="E108" s="137">
        <f t="shared" si="24"/>
        <v>0.24000000000000002</v>
      </c>
      <c r="F108" s="137">
        <f t="shared" si="24"/>
        <v>6.6800000000000006</v>
      </c>
      <c r="G108" s="137">
        <f t="shared" si="25"/>
        <v>34.799999999999997</v>
      </c>
      <c r="H108" s="204">
        <v>115</v>
      </c>
      <c r="L108" s="136" t="s">
        <v>34</v>
      </c>
      <c r="M108" s="209">
        <v>100</v>
      </c>
      <c r="N108" s="209">
        <v>6.6</v>
      </c>
      <c r="O108" s="209">
        <v>1.2</v>
      </c>
      <c r="P108" s="209">
        <v>33.4</v>
      </c>
      <c r="Q108" s="209">
        <v>174</v>
      </c>
      <c r="R108" s="152">
        <v>115</v>
      </c>
    </row>
    <row r="109" spans="1:18" ht="50.25" customHeight="1" x14ac:dyDescent="0.3">
      <c r="A109" s="299" t="s">
        <v>47</v>
      </c>
      <c r="B109" s="300"/>
      <c r="C109" s="152">
        <f>SUM(C105:C108)</f>
        <v>380</v>
      </c>
      <c r="D109" s="152">
        <f>SUM(D105:D108)</f>
        <v>7</v>
      </c>
      <c r="E109" s="152">
        <f>SUM(E105:E108)</f>
        <v>10.27</v>
      </c>
      <c r="F109" s="152">
        <f>SUM(F105:F108)</f>
        <v>50.060000000000009</v>
      </c>
      <c r="G109" s="152">
        <f>SUM(G105:G108)</f>
        <v>321.40000000000003</v>
      </c>
      <c r="H109" s="152"/>
      <c r="L109" s="136"/>
      <c r="M109" s="209"/>
      <c r="N109" s="209"/>
      <c r="O109" s="209"/>
      <c r="P109" s="209"/>
      <c r="Q109" s="209"/>
      <c r="R109" s="209"/>
    </row>
    <row r="110" spans="1:18" ht="50.25" customHeight="1" x14ac:dyDescent="0.3">
      <c r="A110" s="299" t="s">
        <v>47</v>
      </c>
      <c r="B110" s="300"/>
      <c r="C110" s="224">
        <f>C104+C105+C106+C107+C108</f>
        <v>580</v>
      </c>
      <c r="D110" s="224">
        <f t="shared" ref="D110:G110" si="26">D104+D105+D106+D107+D108</f>
        <v>14.816666666666666</v>
      </c>
      <c r="E110" s="224">
        <f t="shared" si="26"/>
        <v>20.553333333333327</v>
      </c>
      <c r="F110" s="224">
        <f t="shared" si="26"/>
        <v>86.660000000000025</v>
      </c>
      <c r="G110" s="224">
        <f t="shared" si="26"/>
        <v>590.9</v>
      </c>
      <c r="H110" s="224"/>
      <c r="L110" s="136"/>
      <c r="M110" s="223"/>
      <c r="N110" s="223"/>
      <c r="O110" s="223"/>
      <c r="P110" s="223"/>
      <c r="Q110" s="223"/>
      <c r="R110" s="224"/>
    </row>
    <row r="111" spans="1:18" ht="50.25" customHeight="1" x14ac:dyDescent="0.3">
      <c r="A111" s="299" t="s">
        <v>105</v>
      </c>
      <c r="B111" s="300"/>
      <c r="C111" s="224">
        <f>C109+C104+C101+C92+C91</f>
        <v>1530</v>
      </c>
      <c r="D111" s="110">
        <f>D110+D103+D93+D100</f>
        <v>21.716666666666665</v>
      </c>
      <c r="E111" s="110">
        <f>E110+E103+E93+E100</f>
        <v>27.693333333333324</v>
      </c>
      <c r="F111" s="110">
        <f>F110+F103+F93+F100</f>
        <v>110.29000000000003</v>
      </c>
      <c r="G111" s="110">
        <f>G110+G103+G93+G100</f>
        <v>777.94999999999993</v>
      </c>
      <c r="H111" s="224"/>
      <c r="L111" s="136"/>
      <c r="M111" s="223"/>
      <c r="N111" s="223"/>
      <c r="O111" s="223"/>
      <c r="P111" s="223"/>
      <c r="Q111" s="223"/>
      <c r="R111" s="224"/>
    </row>
    <row r="112" spans="1:18" ht="50.25" customHeight="1" x14ac:dyDescent="0.25">
      <c r="A112" s="383" t="s">
        <v>194</v>
      </c>
      <c r="B112" s="384"/>
      <c r="C112" s="153">
        <v>1500</v>
      </c>
      <c r="D112" s="123">
        <v>42</v>
      </c>
      <c r="E112" s="123">
        <v>47</v>
      </c>
      <c r="F112" s="123">
        <v>203</v>
      </c>
      <c r="G112" s="123">
        <v>1400</v>
      </c>
      <c r="H112" s="153"/>
      <c r="I112" s="5"/>
      <c r="J112" s="5"/>
      <c r="K112" s="15"/>
      <c r="L112" s="47"/>
      <c r="M112" s="49"/>
      <c r="N112" s="49"/>
      <c r="O112" s="49"/>
      <c r="P112" s="49"/>
      <c r="Q112" s="49"/>
      <c r="R112" s="50"/>
    </row>
    <row r="113" spans="1:18" ht="50.25" customHeight="1" x14ac:dyDescent="0.3">
      <c r="A113" s="328" t="s">
        <v>5</v>
      </c>
      <c r="B113" s="328" t="s">
        <v>6</v>
      </c>
      <c r="C113" s="329" t="s">
        <v>7</v>
      </c>
      <c r="D113" s="328" t="s">
        <v>8</v>
      </c>
      <c r="E113" s="328"/>
      <c r="F113" s="328"/>
      <c r="G113" s="328" t="s">
        <v>9</v>
      </c>
      <c r="H113" s="329" t="s">
        <v>10</v>
      </c>
      <c r="L113" s="312" t="s">
        <v>6</v>
      </c>
      <c r="M113" s="312" t="s">
        <v>7</v>
      </c>
      <c r="N113" s="312" t="s">
        <v>8</v>
      </c>
      <c r="O113" s="312"/>
      <c r="P113" s="312"/>
      <c r="Q113" s="312" t="s">
        <v>9</v>
      </c>
      <c r="R113" s="321" t="s">
        <v>10</v>
      </c>
    </row>
    <row r="114" spans="1:18" ht="50.25" customHeight="1" x14ac:dyDescent="0.3">
      <c r="A114" s="328"/>
      <c r="B114" s="328"/>
      <c r="C114" s="329"/>
      <c r="D114" s="203" t="s">
        <v>11</v>
      </c>
      <c r="E114" s="203" t="s">
        <v>12</v>
      </c>
      <c r="F114" s="203" t="s">
        <v>13</v>
      </c>
      <c r="G114" s="328"/>
      <c r="H114" s="329"/>
      <c r="L114" s="312"/>
      <c r="M114" s="312"/>
      <c r="N114" s="209" t="s">
        <v>11</v>
      </c>
      <c r="O114" s="209" t="s">
        <v>12</v>
      </c>
      <c r="P114" s="209" t="s">
        <v>13</v>
      </c>
      <c r="Q114" s="312"/>
      <c r="R114" s="321"/>
    </row>
    <row r="115" spans="1:18" ht="50.25" customHeight="1" x14ac:dyDescent="0.3">
      <c r="A115" s="215" t="s">
        <v>106</v>
      </c>
      <c r="B115" s="214"/>
      <c r="C115" s="213"/>
      <c r="D115" s="215"/>
      <c r="E115" s="215"/>
      <c r="F115" s="215"/>
      <c r="G115" s="215"/>
      <c r="H115" s="213"/>
      <c r="L115" s="136"/>
      <c r="M115" s="209"/>
      <c r="N115" s="209"/>
      <c r="O115" s="209"/>
      <c r="P115" s="209"/>
      <c r="Q115" s="209"/>
      <c r="R115" s="152"/>
    </row>
    <row r="116" spans="1:18" ht="50.25" customHeight="1" x14ac:dyDescent="0.3">
      <c r="A116" s="336" t="s">
        <v>15</v>
      </c>
      <c r="B116" s="156" t="s">
        <v>153</v>
      </c>
      <c r="C116" s="204">
        <v>150</v>
      </c>
      <c r="D116" s="137">
        <f t="shared" ref="D116:E118" si="27">(N116)/M116*C116</f>
        <v>4.6500000000000004</v>
      </c>
      <c r="E116" s="137">
        <f t="shared" si="27"/>
        <v>5.5949999999999998</v>
      </c>
      <c r="F116" s="137">
        <f>P116/M116*C116</f>
        <v>27.75</v>
      </c>
      <c r="G116" s="137">
        <f>Q116/M116*C116</f>
        <v>180</v>
      </c>
      <c r="H116" s="204">
        <v>271</v>
      </c>
      <c r="L116" s="136" t="s">
        <v>153</v>
      </c>
      <c r="M116" s="209">
        <v>1000</v>
      </c>
      <c r="N116" s="209">
        <v>31</v>
      </c>
      <c r="O116" s="209">
        <v>37.299999999999997</v>
      </c>
      <c r="P116" s="209">
        <v>185</v>
      </c>
      <c r="Q116" s="209">
        <v>1200</v>
      </c>
      <c r="R116" s="152">
        <v>271</v>
      </c>
    </row>
    <row r="117" spans="1:18" ht="50.25" customHeight="1" x14ac:dyDescent="0.3">
      <c r="A117" s="336"/>
      <c r="B117" s="156" t="s">
        <v>17</v>
      </c>
      <c r="C117" s="204">
        <v>150</v>
      </c>
      <c r="D117" s="137">
        <f t="shared" si="27"/>
        <v>2.7</v>
      </c>
      <c r="E117" s="137">
        <f t="shared" si="27"/>
        <v>2.4750000000000001</v>
      </c>
      <c r="F117" s="137">
        <f>P117/M117*C117</f>
        <v>18.75</v>
      </c>
      <c r="G117" s="137">
        <f>Q117/M117*C117</f>
        <v>108</v>
      </c>
      <c r="H117" s="204">
        <v>508</v>
      </c>
      <c r="L117" s="136" t="s">
        <v>17</v>
      </c>
      <c r="M117" s="209">
        <v>200</v>
      </c>
      <c r="N117" s="209">
        <v>3.6</v>
      </c>
      <c r="O117" s="209">
        <v>3.3</v>
      </c>
      <c r="P117" s="209">
        <v>25</v>
      </c>
      <c r="Q117" s="209">
        <v>144</v>
      </c>
      <c r="R117" s="152">
        <v>508</v>
      </c>
    </row>
    <row r="118" spans="1:18" ht="50.25" customHeight="1" x14ac:dyDescent="0.3">
      <c r="A118" s="336"/>
      <c r="B118" s="156" t="s">
        <v>268</v>
      </c>
      <c r="C118" s="207">
        <v>40</v>
      </c>
      <c r="D118" s="137">
        <f t="shared" si="27"/>
        <v>5.7142857142857135</v>
      </c>
      <c r="E118" s="137">
        <f t="shared" si="27"/>
        <v>9.2571428571428545</v>
      </c>
      <c r="F118" s="137">
        <f>P118/M118*C118</f>
        <v>8.4571428571428573</v>
      </c>
      <c r="G118" s="137">
        <f>Q118/M118*C118</f>
        <v>140.57142857142856</v>
      </c>
      <c r="H118" s="207">
        <v>97</v>
      </c>
      <c r="L118" s="136" t="s">
        <v>72</v>
      </c>
      <c r="M118" s="223">
        <v>35</v>
      </c>
      <c r="N118" s="223">
        <v>5</v>
      </c>
      <c r="O118" s="223">
        <v>8.1</v>
      </c>
      <c r="P118" s="223">
        <v>7.4</v>
      </c>
      <c r="Q118" s="223">
        <v>123</v>
      </c>
      <c r="R118" s="224">
        <v>97</v>
      </c>
    </row>
    <row r="119" spans="1:18" ht="50.25" customHeight="1" x14ac:dyDescent="0.3">
      <c r="A119" s="336"/>
      <c r="B119" s="156" t="s">
        <v>185</v>
      </c>
      <c r="C119" s="204">
        <v>100</v>
      </c>
      <c r="D119" s="137">
        <f>(N119)/M119*C119</f>
        <v>0.4</v>
      </c>
      <c r="E119" s="137">
        <f>(O119)/N119*D119</f>
        <v>0.4</v>
      </c>
      <c r="F119" s="137">
        <f>(P119)/O119*E119</f>
        <v>9.8000000000000007</v>
      </c>
      <c r="G119" s="137">
        <f>Q119/M119*C119</f>
        <v>47</v>
      </c>
      <c r="H119" s="204">
        <v>118</v>
      </c>
      <c r="I119" s="246"/>
      <c r="J119" s="246"/>
      <c r="K119" s="247"/>
      <c r="L119" s="248" t="s">
        <v>20</v>
      </c>
      <c r="M119" s="249">
        <v>100</v>
      </c>
      <c r="N119" s="249">
        <v>0.4</v>
      </c>
      <c r="O119" s="249">
        <v>0.4</v>
      </c>
      <c r="P119" s="249">
        <v>9.8000000000000007</v>
      </c>
      <c r="Q119" s="249">
        <v>47</v>
      </c>
      <c r="R119" s="250">
        <v>118</v>
      </c>
    </row>
    <row r="120" spans="1:18" ht="50.25" customHeight="1" x14ac:dyDescent="0.3">
      <c r="A120" s="307" t="s">
        <v>21</v>
      </c>
      <c r="B120" s="330"/>
      <c r="C120" s="204">
        <f>C116+C117+C118</f>
        <v>340</v>
      </c>
      <c r="D120" s="204">
        <f>D116+D117+D118</f>
        <v>13.064285714285713</v>
      </c>
      <c r="E120" s="204">
        <f>E116+E117+E118</f>
        <v>17.327142857142853</v>
      </c>
      <c r="F120" s="204">
        <f>F116+F117+F118</f>
        <v>54.957142857142856</v>
      </c>
      <c r="G120" s="204">
        <f>G116+G117+G118</f>
        <v>428.57142857142856</v>
      </c>
      <c r="H120" s="204"/>
      <c r="L120" s="136"/>
      <c r="M120" s="209"/>
      <c r="N120" s="209"/>
      <c r="O120" s="209"/>
      <c r="P120" s="209"/>
      <c r="Q120" s="209"/>
      <c r="R120" s="209"/>
    </row>
    <row r="121" spans="1:18" ht="50.25" customHeight="1" x14ac:dyDescent="0.3">
      <c r="A121" s="328"/>
      <c r="B121" s="156" t="s">
        <v>220</v>
      </c>
      <c r="C121" s="204">
        <v>150</v>
      </c>
      <c r="D121" s="137">
        <f>(N121)/M121*C121</f>
        <v>1.3049999999999999</v>
      </c>
      <c r="E121" s="137">
        <f>(O121)/N121*D121</f>
        <v>2.6700000000000004</v>
      </c>
      <c r="F121" s="137">
        <f>P121/M121*C121</f>
        <v>7.2150000000000007</v>
      </c>
      <c r="G121" s="137">
        <f>Q121/M121*C121</f>
        <v>58.2</v>
      </c>
      <c r="H121" s="204">
        <v>140</v>
      </c>
      <c r="L121" s="136" t="s">
        <v>208</v>
      </c>
      <c r="M121" s="209">
        <v>1000</v>
      </c>
      <c r="N121" s="209">
        <v>8.6999999999999993</v>
      </c>
      <c r="O121" s="209">
        <v>17.8</v>
      </c>
      <c r="P121" s="209">
        <v>48.1</v>
      </c>
      <c r="Q121" s="209">
        <v>388</v>
      </c>
      <c r="R121" s="152">
        <v>140</v>
      </c>
    </row>
    <row r="122" spans="1:18" ht="50.25" customHeight="1" x14ac:dyDescent="0.3">
      <c r="A122" s="328"/>
      <c r="B122" s="156" t="s">
        <v>198</v>
      </c>
      <c r="C122" s="204">
        <v>10</v>
      </c>
      <c r="D122" s="137">
        <f>(N122)/M122*C122</f>
        <v>0.26</v>
      </c>
      <c r="E122" s="137">
        <f>(O122)/N122*D122</f>
        <v>1.5</v>
      </c>
      <c r="F122" s="137">
        <f>(P122)/O122*E122</f>
        <v>0.36</v>
      </c>
      <c r="G122" s="137">
        <f>Q122/M122*C122</f>
        <v>16.200000000000003</v>
      </c>
      <c r="H122" s="204">
        <v>488</v>
      </c>
      <c r="L122" s="245" t="s">
        <v>199</v>
      </c>
      <c r="M122" s="209">
        <v>1000</v>
      </c>
      <c r="N122" s="209">
        <v>26</v>
      </c>
      <c r="O122" s="209">
        <v>150</v>
      </c>
      <c r="P122" s="209">
        <v>36</v>
      </c>
      <c r="Q122" s="209">
        <v>1620</v>
      </c>
      <c r="R122" s="152">
        <v>133</v>
      </c>
    </row>
    <row r="123" spans="1:18" ht="50.25" customHeight="1" x14ac:dyDescent="0.3">
      <c r="A123" s="328"/>
      <c r="B123" s="156" t="s">
        <v>209</v>
      </c>
      <c r="C123" s="204">
        <v>60</v>
      </c>
      <c r="D123" s="137">
        <f>N123/M123*C123</f>
        <v>7.98</v>
      </c>
      <c r="E123" s="137">
        <f>O123/M123*C123</f>
        <v>4.62</v>
      </c>
      <c r="F123" s="137">
        <f>P123/M123*C123</f>
        <v>3.3</v>
      </c>
      <c r="G123" s="137">
        <f>Q123/M123*C123</f>
        <v>86.399999999999991</v>
      </c>
      <c r="H123" s="204">
        <v>406</v>
      </c>
      <c r="K123" s="210"/>
      <c r="L123" s="136" t="s">
        <v>113</v>
      </c>
      <c r="M123" s="209">
        <v>100</v>
      </c>
      <c r="N123" s="209">
        <v>13.3</v>
      </c>
      <c r="O123" s="209">
        <v>7.7</v>
      </c>
      <c r="P123" s="209">
        <v>5.5</v>
      </c>
      <c r="Q123" s="209">
        <v>144</v>
      </c>
      <c r="R123" s="152">
        <v>406</v>
      </c>
    </row>
    <row r="124" spans="1:18" ht="50.25" customHeight="1" x14ac:dyDescent="0.3">
      <c r="A124" s="328"/>
      <c r="B124" s="156" t="s">
        <v>158</v>
      </c>
      <c r="C124" s="203">
        <v>100</v>
      </c>
      <c r="D124" s="137">
        <f t="shared" ref="D124:F127" si="28">(N124)/M124*C124</f>
        <v>5.7</v>
      </c>
      <c r="E124" s="137">
        <f t="shared" si="28"/>
        <v>5.2299999999999995</v>
      </c>
      <c r="F124" s="137">
        <f>P124/M124*C124</f>
        <v>24.72</v>
      </c>
      <c r="G124" s="137">
        <f>Q124/M124*C124</f>
        <v>168.70000000000002</v>
      </c>
      <c r="H124" s="204">
        <v>243</v>
      </c>
      <c r="L124" s="136" t="s">
        <v>158</v>
      </c>
      <c r="M124" s="209">
        <v>1000</v>
      </c>
      <c r="N124" s="209">
        <v>57</v>
      </c>
      <c r="O124" s="209">
        <v>52.3</v>
      </c>
      <c r="P124" s="209">
        <v>247.2</v>
      </c>
      <c r="Q124" s="209">
        <v>1687</v>
      </c>
      <c r="R124" s="152">
        <v>243</v>
      </c>
    </row>
    <row r="125" spans="1:18" ht="50.25" customHeight="1" x14ac:dyDescent="0.3">
      <c r="A125" s="328"/>
      <c r="B125" s="156" t="s">
        <v>81</v>
      </c>
      <c r="C125" s="203">
        <v>150</v>
      </c>
      <c r="D125" s="137">
        <f t="shared" si="28"/>
        <v>0.375</v>
      </c>
      <c r="E125" s="137">
        <f t="shared" si="28"/>
        <v>0</v>
      </c>
      <c r="F125" s="137">
        <f>P125/M125*C125</f>
        <v>20.25</v>
      </c>
      <c r="G125" s="137">
        <f>Q125/M125*C125</f>
        <v>82.5</v>
      </c>
      <c r="H125" s="204">
        <v>527</v>
      </c>
      <c r="L125" s="136" t="s">
        <v>81</v>
      </c>
      <c r="M125" s="209">
        <v>200</v>
      </c>
      <c r="N125" s="209">
        <v>0.5</v>
      </c>
      <c r="O125" s="209">
        <v>0</v>
      </c>
      <c r="P125" s="209">
        <v>27</v>
      </c>
      <c r="Q125" s="209">
        <v>110</v>
      </c>
      <c r="R125" s="152">
        <v>527</v>
      </c>
    </row>
    <row r="126" spans="1:18" ht="50.25" customHeight="1" x14ac:dyDescent="0.3">
      <c r="A126" s="328"/>
      <c r="B126" s="156" t="s">
        <v>181</v>
      </c>
      <c r="C126" s="204">
        <v>20</v>
      </c>
      <c r="D126" s="137">
        <f t="shared" si="28"/>
        <v>1.52</v>
      </c>
      <c r="E126" s="137">
        <f t="shared" si="28"/>
        <v>0.16</v>
      </c>
      <c r="F126" s="137">
        <f t="shared" si="28"/>
        <v>9.84</v>
      </c>
      <c r="G126" s="137">
        <f t="shared" ref="G126:G127" si="29">Q126/M126*C126</f>
        <v>47</v>
      </c>
      <c r="H126" s="204">
        <v>114</v>
      </c>
      <c r="L126" s="136" t="s">
        <v>33</v>
      </c>
      <c r="M126" s="209">
        <v>100</v>
      </c>
      <c r="N126" s="209">
        <v>7.6</v>
      </c>
      <c r="O126" s="209">
        <v>0.8</v>
      </c>
      <c r="P126" s="209">
        <v>49.2</v>
      </c>
      <c r="Q126" s="209">
        <v>235</v>
      </c>
      <c r="R126" s="152">
        <v>114</v>
      </c>
    </row>
    <row r="127" spans="1:18" ht="50.25" customHeight="1" x14ac:dyDescent="0.3">
      <c r="A127" s="328"/>
      <c r="B127" s="156" t="s">
        <v>217</v>
      </c>
      <c r="C127" s="204">
        <v>20</v>
      </c>
      <c r="D127" s="137">
        <f t="shared" si="28"/>
        <v>1.32</v>
      </c>
      <c r="E127" s="137">
        <f t="shared" si="28"/>
        <v>0.24000000000000002</v>
      </c>
      <c r="F127" s="137">
        <f t="shared" si="28"/>
        <v>6.6800000000000006</v>
      </c>
      <c r="G127" s="137">
        <f t="shared" si="29"/>
        <v>34.799999999999997</v>
      </c>
      <c r="H127" s="204">
        <v>115</v>
      </c>
      <c r="L127" s="136" t="s">
        <v>34</v>
      </c>
      <c r="M127" s="209">
        <v>100</v>
      </c>
      <c r="N127" s="209">
        <v>6.6</v>
      </c>
      <c r="O127" s="209">
        <v>1.2</v>
      </c>
      <c r="P127" s="209">
        <v>33.4</v>
      </c>
      <c r="Q127" s="209">
        <v>174</v>
      </c>
      <c r="R127" s="152">
        <v>115</v>
      </c>
    </row>
    <row r="128" spans="1:18" ht="50.25" customHeight="1" x14ac:dyDescent="0.3">
      <c r="A128" s="307" t="s">
        <v>35</v>
      </c>
      <c r="B128" s="330"/>
      <c r="C128" s="204">
        <f>SUM(C121:C127)</f>
        <v>510</v>
      </c>
      <c r="D128" s="137">
        <f>SUM(D121:D127)</f>
        <v>18.46</v>
      </c>
      <c r="E128" s="137">
        <f>SUM(E121:E127)</f>
        <v>14.42</v>
      </c>
      <c r="F128" s="137">
        <f>SUM(F121:F127)</f>
        <v>72.365000000000009</v>
      </c>
      <c r="G128" s="137">
        <f>SUM(G121:G127)</f>
        <v>493.8</v>
      </c>
      <c r="H128" s="204"/>
      <c r="L128" s="136"/>
      <c r="M128" s="209"/>
      <c r="N128" s="209"/>
      <c r="O128" s="209"/>
      <c r="P128" s="209"/>
      <c r="Q128" s="209"/>
      <c r="R128" s="152"/>
    </row>
    <row r="129" spans="1:18" ht="50.25" customHeight="1" x14ac:dyDescent="0.3">
      <c r="A129" s="336" t="s">
        <v>36</v>
      </c>
      <c r="B129" s="156" t="s">
        <v>223</v>
      </c>
      <c r="C129" s="203">
        <v>40</v>
      </c>
      <c r="D129" s="137">
        <f>(N129)/M129*C129</f>
        <v>3</v>
      </c>
      <c r="E129" s="137">
        <f>(O129)/N129*D129</f>
        <v>3.9200000000000008</v>
      </c>
      <c r="F129" s="137">
        <f>P129/M129*C129</f>
        <v>29.760000000000005</v>
      </c>
      <c r="G129" s="137">
        <f>Q129/M129*C129</f>
        <v>166.8</v>
      </c>
      <c r="H129" s="204">
        <v>609</v>
      </c>
      <c r="L129" s="136" t="s">
        <v>37</v>
      </c>
      <c r="M129" s="209">
        <v>100</v>
      </c>
      <c r="N129" s="209">
        <v>7.5</v>
      </c>
      <c r="O129" s="209">
        <v>9.8000000000000007</v>
      </c>
      <c r="P129" s="209">
        <v>74.400000000000006</v>
      </c>
      <c r="Q129" s="209">
        <v>417</v>
      </c>
      <c r="R129" s="152">
        <v>609</v>
      </c>
    </row>
    <row r="130" spans="1:18" ht="50.25" customHeight="1" x14ac:dyDescent="0.3">
      <c r="A130" s="336"/>
      <c r="B130" s="156" t="s">
        <v>222</v>
      </c>
      <c r="C130" s="204">
        <v>160</v>
      </c>
      <c r="D130" s="137">
        <f>(N130)/M130*C130</f>
        <v>4.6399999999999997</v>
      </c>
      <c r="E130" s="137">
        <f>(O130)/N130*D130</f>
        <v>4</v>
      </c>
      <c r="F130" s="137">
        <f>P130/M130*C130</f>
        <v>6.4</v>
      </c>
      <c r="G130" s="137">
        <f>Q130/M130*C130</f>
        <v>80</v>
      </c>
      <c r="H130" s="204">
        <v>535</v>
      </c>
      <c r="L130" s="136" t="s">
        <v>116</v>
      </c>
      <c r="M130" s="209">
        <v>200</v>
      </c>
      <c r="N130" s="209">
        <v>5.8</v>
      </c>
      <c r="O130" s="209">
        <v>5</v>
      </c>
      <c r="P130" s="209">
        <v>8</v>
      </c>
      <c r="Q130" s="209">
        <v>100</v>
      </c>
      <c r="R130" s="152">
        <v>535</v>
      </c>
    </row>
    <row r="131" spans="1:18" ht="50.25" customHeight="1" x14ac:dyDescent="0.3">
      <c r="A131" s="307" t="s">
        <v>39</v>
      </c>
      <c r="B131" s="308"/>
      <c r="C131" s="204">
        <f>SUM(C129:C130)</f>
        <v>200</v>
      </c>
      <c r="D131" s="137">
        <f>SUM(D21:D22)</f>
        <v>5.75</v>
      </c>
      <c r="E131" s="137">
        <f>SUM(E21:E22)</f>
        <v>5.4</v>
      </c>
      <c r="F131" s="137">
        <f>SUM(F21:F22)</f>
        <v>44.65</v>
      </c>
      <c r="G131" s="137">
        <f>SUM(G21:G22)</f>
        <v>250</v>
      </c>
      <c r="H131" s="204"/>
      <c r="L131" s="136"/>
      <c r="M131" s="209"/>
      <c r="N131" s="209"/>
      <c r="O131" s="209"/>
      <c r="P131" s="209"/>
      <c r="Q131" s="209"/>
      <c r="R131" s="152"/>
    </row>
    <row r="132" spans="1:18" ht="50.25" customHeight="1" x14ac:dyDescent="0.3">
      <c r="A132" s="231"/>
      <c r="B132" s="232" t="s">
        <v>117</v>
      </c>
      <c r="C132" s="204">
        <v>50</v>
      </c>
      <c r="D132" s="137">
        <f t="shared" ref="D132:F136" si="30">(N132)/M132*C132</f>
        <v>0.95</v>
      </c>
      <c r="E132" s="137">
        <f t="shared" si="30"/>
        <v>5.05</v>
      </c>
      <c r="F132" s="137">
        <f>P132/M132*C132</f>
        <v>2.95</v>
      </c>
      <c r="G132" s="137">
        <f>Q132/M132*C132</f>
        <v>61</v>
      </c>
      <c r="H132" s="204">
        <v>27</v>
      </c>
      <c r="L132" s="232" t="s">
        <v>117</v>
      </c>
      <c r="M132" s="203">
        <v>100</v>
      </c>
      <c r="N132" s="203">
        <v>1.9</v>
      </c>
      <c r="O132" s="203">
        <v>10.1</v>
      </c>
      <c r="P132" s="203">
        <v>5.9</v>
      </c>
      <c r="Q132" s="203">
        <v>122</v>
      </c>
      <c r="R132" s="204">
        <v>27</v>
      </c>
    </row>
    <row r="133" spans="1:18" ht="50.25" customHeight="1" x14ac:dyDescent="0.3">
      <c r="A133" s="337" t="s">
        <v>40</v>
      </c>
      <c r="B133" s="156" t="s">
        <v>118</v>
      </c>
      <c r="C133" s="204">
        <v>160</v>
      </c>
      <c r="D133" s="137">
        <f t="shared" si="30"/>
        <v>10.666666666666666</v>
      </c>
      <c r="E133" s="137">
        <f t="shared" si="30"/>
        <v>12.586666666666668</v>
      </c>
      <c r="F133" s="137">
        <f>P133/M133*C133</f>
        <v>5.7600000000000007</v>
      </c>
      <c r="G133" s="137">
        <f>Q133/M133*C133</f>
        <v>179.20000000000002</v>
      </c>
      <c r="H133" s="204">
        <v>308</v>
      </c>
      <c r="L133" s="136" t="s">
        <v>118</v>
      </c>
      <c r="M133" s="209">
        <v>75</v>
      </c>
      <c r="N133" s="209">
        <v>5</v>
      </c>
      <c r="O133" s="209">
        <v>5.9</v>
      </c>
      <c r="P133" s="209">
        <v>2.7</v>
      </c>
      <c r="Q133" s="209">
        <v>84</v>
      </c>
      <c r="R133" s="152">
        <v>308</v>
      </c>
    </row>
    <row r="134" spans="1:18" ht="50.25" customHeight="1" x14ac:dyDescent="0.3">
      <c r="A134" s="338"/>
      <c r="B134" s="156" t="s">
        <v>221</v>
      </c>
      <c r="C134" s="203">
        <v>150</v>
      </c>
      <c r="D134" s="137">
        <f t="shared" si="30"/>
        <v>0.3</v>
      </c>
      <c r="E134" s="137">
        <f t="shared" si="30"/>
        <v>7.4999999999999997E-2</v>
      </c>
      <c r="F134" s="137">
        <f>P134/M134*C134</f>
        <v>22.5</v>
      </c>
      <c r="G134" s="137">
        <f>Q134/M134*C134</f>
        <v>91.5</v>
      </c>
      <c r="H134" s="204">
        <v>522</v>
      </c>
      <c r="L134" s="136" t="s">
        <v>86</v>
      </c>
      <c r="M134" s="209">
        <v>100</v>
      </c>
      <c r="N134" s="209">
        <v>0.2</v>
      </c>
      <c r="O134" s="209">
        <v>0.05</v>
      </c>
      <c r="P134" s="209">
        <v>15</v>
      </c>
      <c r="Q134" s="209">
        <v>61</v>
      </c>
      <c r="R134" s="152">
        <v>522</v>
      </c>
    </row>
    <row r="135" spans="1:18" ht="50.25" customHeight="1" x14ac:dyDescent="0.3">
      <c r="A135" s="338"/>
      <c r="B135" s="156" t="s">
        <v>217</v>
      </c>
      <c r="C135" s="204">
        <v>20</v>
      </c>
      <c r="D135" s="137">
        <f t="shared" si="30"/>
        <v>1.32</v>
      </c>
      <c r="E135" s="137">
        <f t="shared" si="30"/>
        <v>0.24000000000000002</v>
      </c>
      <c r="F135" s="137">
        <f t="shared" si="30"/>
        <v>6.6800000000000006</v>
      </c>
      <c r="G135" s="137">
        <f t="shared" ref="G135:G136" si="31">Q135/M135*C135</f>
        <v>34.799999999999997</v>
      </c>
      <c r="H135" s="204">
        <v>115</v>
      </c>
      <c r="L135" s="136" t="s">
        <v>34</v>
      </c>
      <c r="M135" s="209">
        <v>100</v>
      </c>
      <c r="N135" s="209">
        <v>6.6</v>
      </c>
      <c r="O135" s="209">
        <v>1.2</v>
      </c>
      <c r="P135" s="209">
        <v>33.4</v>
      </c>
      <c r="Q135" s="209">
        <v>174</v>
      </c>
      <c r="R135" s="152">
        <v>115</v>
      </c>
    </row>
    <row r="136" spans="1:18" ht="50.25" customHeight="1" x14ac:dyDescent="0.3">
      <c r="A136" s="338"/>
      <c r="B136" s="156" t="s">
        <v>181</v>
      </c>
      <c r="C136" s="204">
        <v>20</v>
      </c>
      <c r="D136" s="137">
        <f t="shared" si="30"/>
        <v>1.32</v>
      </c>
      <c r="E136" s="137">
        <f t="shared" si="30"/>
        <v>0.24000000000000002</v>
      </c>
      <c r="F136" s="137">
        <f t="shared" si="30"/>
        <v>6.6800000000000006</v>
      </c>
      <c r="G136" s="137">
        <f t="shared" si="31"/>
        <v>34.799999999999997</v>
      </c>
      <c r="H136" s="204">
        <v>115</v>
      </c>
      <c r="L136" s="136" t="s">
        <v>46</v>
      </c>
      <c r="M136" s="209">
        <v>100</v>
      </c>
      <c r="N136" s="209">
        <v>6.6</v>
      </c>
      <c r="O136" s="209">
        <v>1.2</v>
      </c>
      <c r="P136" s="209">
        <v>33.4</v>
      </c>
      <c r="Q136" s="209">
        <v>174</v>
      </c>
      <c r="R136" s="152">
        <v>115</v>
      </c>
    </row>
    <row r="137" spans="1:18" ht="50.25" customHeight="1" x14ac:dyDescent="0.3">
      <c r="A137" s="307" t="s">
        <v>47</v>
      </c>
      <c r="B137" s="308"/>
      <c r="C137" s="204">
        <f>SUM(C132:C136)</f>
        <v>400</v>
      </c>
      <c r="D137" s="204">
        <f>SUM(D132:D136)</f>
        <v>14.556666666666667</v>
      </c>
      <c r="E137" s="204">
        <f>SUM(E132:E136)</f>
        <v>18.191666666666663</v>
      </c>
      <c r="F137" s="204">
        <f>SUM(F132:F136)</f>
        <v>44.57</v>
      </c>
      <c r="G137" s="204">
        <f>SUM(G132:G136)</f>
        <v>401.30000000000007</v>
      </c>
      <c r="H137" s="204"/>
      <c r="L137" s="136"/>
      <c r="M137" s="209"/>
      <c r="N137" s="209"/>
      <c r="O137" s="209"/>
      <c r="P137" s="209"/>
      <c r="Q137" s="209"/>
      <c r="R137" s="152"/>
    </row>
    <row r="138" spans="1:18" ht="50.25" customHeight="1" x14ac:dyDescent="0.3">
      <c r="A138" s="307" t="s">
        <v>121</v>
      </c>
      <c r="B138" s="308"/>
      <c r="C138" s="204">
        <f>C137+C131+C128+C120+C119</f>
        <v>1550</v>
      </c>
      <c r="D138" s="137">
        <f>D137+D131+D128+D120</f>
        <v>51.830952380952382</v>
      </c>
      <c r="E138" s="137">
        <f>E137+E131+E128+E120</f>
        <v>55.338809523809516</v>
      </c>
      <c r="F138" s="137">
        <f>F137+F131+F128+F120</f>
        <v>216.54214285714286</v>
      </c>
      <c r="G138" s="137">
        <f>G137+G131+G128+G120</f>
        <v>1573.6714285714288</v>
      </c>
      <c r="H138" s="204"/>
      <c r="L138" s="136"/>
      <c r="M138" s="209"/>
      <c r="N138" s="209"/>
      <c r="O138" s="209"/>
      <c r="P138" s="209"/>
      <c r="Q138" s="209"/>
      <c r="R138" s="152"/>
    </row>
    <row r="139" spans="1:18" ht="50.25" customHeight="1" x14ac:dyDescent="0.25">
      <c r="A139" s="383" t="s">
        <v>194</v>
      </c>
      <c r="B139" s="384"/>
      <c r="C139" s="153">
        <v>1500</v>
      </c>
      <c r="D139" s="123">
        <v>42</v>
      </c>
      <c r="E139" s="123">
        <v>47</v>
      </c>
      <c r="F139" s="123">
        <v>203</v>
      </c>
      <c r="G139" s="123">
        <v>1400</v>
      </c>
      <c r="H139" s="153"/>
      <c r="I139" s="5"/>
      <c r="J139" s="5"/>
      <c r="K139" s="15"/>
      <c r="L139" s="47"/>
      <c r="M139" s="49"/>
      <c r="N139" s="49"/>
      <c r="O139" s="49"/>
      <c r="P139" s="49"/>
      <c r="Q139" s="49"/>
      <c r="R139" s="50"/>
    </row>
    <row r="140" spans="1:18" ht="50.25" customHeight="1" x14ac:dyDescent="0.3">
      <c r="A140" s="371" t="s">
        <v>122</v>
      </c>
      <c r="B140" s="372"/>
      <c r="C140" s="235">
        <f>(C138+C111+C83+C57+C30)/5</f>
        <v>1539</v>
      </c>
      <c r="D140" s="236">
        <f>(D138+D111+D83+D57+D30)/5</f>
        <v>38.464647619047618</v>
      </c>
      <c r="E140" s="236">
        <f>(E138+E111+E83+E57+E30)/5</f>
        <v>46.856223809523811</v>
      </c>
      <c r="F140" s="236">
        <f>(F138+F111+F83+F57+F30)/5</f>
        <v>191.09349047619048</v>
      </c>
      <c r="G140" s="236">
        <f>(G138+G111+G83+G57+G30)/5</f>
        <v>1341.2472380952381</v>
      </c>
      <c r="H140" s="237"/>
      <c r="L140" s="251"/>
      <c r="M140" s="251"/>
      <c r="N140" s="251"/>
      <c r="O140" s="251"/>
      <c r="P140" s="251"/>
      <c r="Q140" s="251"/>
      <c r="R140" s="252"/>
    </row>
    <row r="141" spans="1:18" ht="50.25" customHeight="1" x14ac:dyDescent="0.3">
      <c r="A141" s="328" t="s">
        <v>5</v>
      </c>
      <c r="B141" s="328" t="s">
        <v>6</v>
      </c>
      <c r="C141" s="329" t="s">
        <v>7</v>
      </c>
      <c r="D141" s="328" t="s">
        <v>8</v>
      </c>
      <c r="E141" s="328"/>
      <c r="F141" s="328"/>
      <c r="G141" s="328" t="s">
        <v>9</v>
      </c>
      <c r="H141" s="329" t="s">
        <v>10</v>
      </c>
      <c r="K141" s="210"/>
      <c r="L141" s="311" t="s">
        <v>6</v>
      </c>
      <c r="M141" s="311" t="s">
        <v>7</v>
      </c>
      <c r="N141" s="311" t="s">
        <v>8</v>
      </c>
      <c r="O141" s="311"/>
      <c r="P141" s="311"/>
      <c r="Q141" s="311" t="s">
        <v>9</v>
      </c>
      <c r="R141" s="320" t="s">
        <v>10</v>
      </c>
    </row>
    <row r="142" spans="1:18" ht="50.25" customHeight="1" x14ac:dyDescent="0.3">
      <c r="A142" s="328"/>
      <c r="B142" s="328"/>
      <c r="C142" s="329"/>
      <c r="D142" s="203" t="s">
        <v>11</v>
      </c>
      <c r="E142" s="203" t="s">
        <v>12</v>
      </c>
      <c r="F142" s="203" t="s">
        <v>13</v>
      </c>
      <c r="G142" s="328"/>
      <c r="H142" s="329"/>
      <c r="K142" s="210"/>
      <c r="L142" s="312"/>
      <c r="M142" s="312"/>
      <c r="N142" s="209" t="s">
        <v>11</v>
      </c>
      <c r="O142" s="209" t="s">
        <v>12</v>
      </c>
      <c r="P142" s="209" t="s">
        <v>13</v>
      </c>
      <c r="Q142" s="312"/>
      <c r="R142" s="321"/>
    </row>
    <row r="143" spans="1:18" ht="50.25" customHeight="1" x14ac:dyDescent="0.3">
      <c r="A143" s="213" t="s">
        <v>242</v>
      </c>
      <c r="B143" s="214"/>
      <c r="C143" s="213"/>
      <c r="D143" s="215"/>
      <c r="E143" s="215"/>
      <c r="F143" s="215"/>
      <c r="G143" s="215"/>
      <c r="H143" s="213"/>
      <c r="L143" s="136"/>
      <c r="M143" s="209"/>
      <c r="N143" s="209"/>
      <c r="O143" s="209"/>
      <c r="P143" s="209"/>
      <c r="Q143" s="209"/>
      <c r="R143" s="152"/>
    </row>
    <row r="144" spans="1:18" ht="50.25" customHeight="1" x14ac:dyDescent="0.3">
      <c r="A144" s="301" t="s">
        <v>15</v>
      </c>
      <c r="B144" s="136" t="s">
        <v>204</v>
      </c>
      <c r="C144" s="152">
        <v>150</v>
      </c>
      <c r="D144" s="110">
        <f t="shared" ref="D144:F146" si="32">(N144)/M144*C144</f>
        <v>4.71</v>
      </c>
      <c r="E144" s="110">
        <f t="shared" si="32"/>
        <v>8.8650000000000002</v>
      </c>
      <c r="F144" s="110">
        <f t="shared" si="32"/>
        <v>27.75</v>
      </c>
      <c r="G144" s="110">
        <f>Q144/M144*C144</f>
        <v>209.55</v>
      </c>
      <c r="H144" s="152">
        <v>259</v>
      </c>
      <c r="L144" s="136" t="s">
        <v>51</v>
      </c>
      <c r="M144" s="209">
        <v>1000</v>
      </c>
      <c r="N144" s="209">
        <v>31.4</v>
      </c>
      <c r="O144" s="209">
        <v>59.1</v>
      </c>
      <c r="P144" s="209">
        <v>185</v>
      </c>
      <c r="Q144" s="209">
        <v>1397</v>
      </c>
      <c r="R144" s="152">
        <v>259</v>
      </c>
    </row>
    <row r="145" spans="1:18" ht="50.25" customHeight="1" x14ac:dyDescent="0.3">
      <c r="A145" s="301"/>
      <c r="B145" s="136" t="s">
        <v>52</v>
      </c>
      <c r="C145" s="152">
        <v>150</v>
      </c>
      <c r="D145" s="110">
        <f t="shared" si="32"/>
        <v>2.4</v>
      </c>
      <c r="E145" s="110">
        <f t="shared" si="32"/>
        <v>2.0249999999999999</v>
      </c>
      <c r="F145" s="110">
        <f>P145/M145*C145</f>
        <v>11.925000000000001</v>
      </c>
      <c r="G145" s="110">
        <f>Q145/M145*C145</f>
        <v>59.25</v>
      </c>
      <c r="H145" s="152">
        <v>513</v>
      </c>
      <c r="L145" s="136" t="s">
        <v>53</v>
      </c>
      <c r="M145" s="209">
        <v>200</v>
      </c>
      <c r="N145" s="209">
        <v>3.2</v>
      </c>
      <c r="O145" s="209">
        <v>2.7</v>
      </c>
      <c r="P145" s="209">
        <v>15.9</v>
      </c>
      <c r="Q145" s="209">
        <v>79</v>
      </c>
      <c r="R145" s="152">
        <v>513</v>
      </c>
    </row>
    <row r="146" spans="1:18" ht="50.25" customHeight="1" x14ac:dyDescent="0.3">
      <c r="A146" s="301"/>
      <c r="B146" s="136" t="s">
        <v>267</v>
      </c>
      <c r="C146" s="224">
        <v>35</v>
      </c>
      <c r="D146" s="110">
        <f t="shared" si="32"/>
        <v>1.4000000000000001</v>
      </c>
      <c r="E146" s="110">
        <f t="shared" si="32"/>
        <v>14.583333333333336</v>
      </c>
      <c r="F146" s="110">
        <f>P146/M146*C146</f>
        <v>8.75</v>
      </c>
      <c r="G146" s="110">
        <f>Q146/M146*C146</f>
        <v>171.5</v>
      </c>
      <c r="H146" s="224">
        <v>100</v>
      </c>
      <c r="L146" s="136" t="s">
        <v>108</v>
      </c>
      <c r="M146" s="223">
        <v>30</v>
      </c>
      <c r="N146" s="223">
        <v>1.2</v>
      </c>
      <c r="O146" s="223">
        <v>12.5</v>
      </c>
      <c r="P146" s="223">
        <v>7.5</v>
      </c>
      <c r="Q146" s="223">
        <v>147</v>
      </c>
      <c r="R146" s="224">
        <v>100</v>
      </c>
    </row>
    <row r="147" spans="1:18" ht="50.25" customHeight="1" x14ac:dyDescent="0.3">
      <c r="A147" s="301"/>
      <c r="B147" s="156" t="s">
        <v>20</v>
      </c>
      <c r="C147" s="204">
        <v>100</v>
      </c>
      <c r="D147" s="137">
        <f>(N147)/M147*C147</f>
        <v>0.4</v>
      </c>
      <c r="E147" s="137">
        <f>(O147)/N147*D147</f>
        <v>0.4</v>
      </c>
      <c r="F147" s="137">
        <f>(P147)/O147*E147</f>
        <v>9.8000000000000007</v>
      </c>
      <c r="G147" s="137">
        <f>Q147/M147*C147</f>
        <v>47</v>
      </c>
      <c r="H147" s="204">
        <v>118</v>
      </c>
      <c r="I147" s="246"/>
      <c r="J147" s="246"/>
      <c r="K147" s="247"/>
      <c r="L147" s="248" t="s">
        <v>20</v>
      </c>
      <c r="M147" s="249">
        <v>100</v>
      </c>
      <c r="N147" s="249">
        <v>0.4</v>
      </c>
      <c r="O147" s="249">
        <v>0.4</v>
      </c>
      <c r="P147" s="249">
        <v>9.8000000000000007</v>
      </c>
      <c r="Q147" s="249">
        <v>47</v>
      </c>
      <c r="R147" s="250">
        <v>118</v>
      </c>
    </row>
    <row r="148" spans="1:18" ht="50.25" customHeight="1" x14ac:dyDescent="0.3">
      <c r="A148" s="299" t="s">
        <v>21</v>
      </c>
      <c r="B148" s="316"/>
      <c r="C148" s="152">
        <f>C144+C145+C146</f>
        <v>335</v>
      </c>
      <c r="D148" s="152">
        <f t="shared" ref="D148:G148" si="33">D144+D145+D146</f>
        <v>8.51</v>
      </c>
      <c r="E148" s="152">
        <f t="shared" si="33"/>
        <v>25.473333333333336</v>
      </c>
      <c r="F148" s="152">
        <f t="shared" si="33"/>
        <v>48.424999999999997</v>
      </c>
      <c r="G148" s="152">
        <f t="shared" si="33"/>
        <v>440.3</v>
      </c>
      <c r="H148" s="152"/>
      <c r="L148" s="136"/>
      <c r="M148" s="209"/>
      <c r="N148" s="209"/>
      <c r="O148" s="209"/>
      <c r="P148" s="209"/>
      <c r="Q148" s="209"/>
      <c r="R148" s="209"/>
    </row>
    <row r="149" spans="1:18" ht="50.25" customHeight="1" x14ac:dyDescent="0.3">
      <c r="A149" s="304"/>
      <c r="B149" s="136" t="s">
        <v>225</v>
      </c>
      <c r="C149" s="152">
        <v>150</v>
      </c>
      <c r="D149" s="110">
        <f t="shared" ref="D149:F149" si="34">(N149)/M149*C149</f>
        <v>1.38</v>
      </c>
      <c r="E149" s="110">
        <f t="shared" si="34"/>
        <v>2.5500000000000003</v>
      </c>
      <c r="F149" s="110">
        <f t="shared" si="34"/>
        <v>9.0750000000000011</v>
      </c>
      <c r="G149" s="110">
        <f>Q149/M149*C149</f>
        <v>64.8</v>
      </c>
      <c r="H149" s="152">
        <v>149</v>
      </c>
      <c r="L149" s="136" t="s">
        <v>250</v>
      </c>
      <c r="M149" s="209">
        <v>1000</v>
      </c>
      <c r="N149" s="209">
        <v>9.1999999999999993</v>
      </c>
      <c r="O149" s="209">
        <v>17</v>
      </c>
      <c r="P149" s="209">
        <v>60.5</v>
      </c>
      <c r="Q149" s="209">
        <v>432</v>
      </c>
      <c r="R149" s="152">
        <v>149</v>
      </c>
    </row>
    <row r="150" spans="1:18" ht="50.25" customHeight="1" x14ac:dyDescent="0.3">
      <c r="A150" s="304"/>
      <c r="B150" s="136" t="s">
        <v>198</v>
      </c>
      <c r="C150" s="152">
        <v>10</v>
      </c>
      <c r="D150" s="110">
        <f t="shared" ref="D150:F151" si="35">(N150)/M150*C150</f>
        <v>0.26</v>
      </c>
      <c r="E150" s="110">
        <f t="shared" si="35"/>
        <v>1.5</v>
      </c>
      <c r="F150" s="110">
        <f t="shared" si="35"/>
        <v>0.36</v>
      </c>
      <c r="G150" s="110">
        <f>Q150/M150*C150</f>
        <v>16.200000000000003</v>
      </c>
      <c r="H150" s="152">
        <v>488</v>
      </c>
      <c r="L150" s="245" t="s">
        <v>199</v>
      </c>
      <c r="M150" s="209">
        <v>1000</v>
      </c>
      <c r="N150" s="209">
        <v>26</v>
      </c>
      <c r="O150" s="209">
        <v>150</v>
      </c>
      <c r="P150" s="209">
        <v>36</v>
      </c>
      <c r="Q150" s="209">
        <v>1620</v>
      </c>
      <c r="R150" s="152"/>
    </row>
    <row r="151" spans="1:18" ht="50.25" customHeight="1" x14ac:dyDescent="0.3">
      <c r="A151" s="304"/>
      <c r="B151" s="136" t="s">
        <v>227</v>
      </c>
      <c r="C151" s="152">
        <v>150</v>
      </c>
      <c r="D151" s="110">
        <f t="shared" si="35"/>
        <v>17.475000000000001</v>
      </c>
      <c r="E151" s="110">
        <f t="shared" si="35"/>
        <v>17.625</v>
      </c>
      <c r="F151" s="110">
        <f t="shared" si="35"/>
        <v>14.174999999999999</v>
      </c>
      <c r="G151" s="110">
        <f>Q151/M151*C151</f>
        <v>285</v>
      </c>
      <c r="H151" s="152">
        <v>382</v>
      </c>
      <c r="L151" s="136" t="s">
        <v>226</v>
      </c>
      <c r="M151" s="209">
        <v>200</v>
      </c>
      <c r="N151" s="209">
        <v>23.3</v>
      </c>
      <c r="O151" s="209">
        <v>23.5</v>
      </c>
      <c r="P151" s="209">
        <v>18.899999999999999</v>
      </c>
      <c r="Q151" s="209">
        <v>380</v>
      </c>
      <c r="R151" s="152">
        <v>382</v>
      </c>
    </row>
    <row r="152" spans="1:18" ht="50.25" customHeight="1" x14ac:dyDescent="0.3">
      <c r="A152" s="304"/>
      <c r="B152" s="136" t="s">
        <v>189</v>
      </c>
      <c r="C152" s="152">
        <v>10</v>
      </c>
      <c r="D152" s="110">
        <f t="shared" ref="D152:E153" si="36">(N152)/M152*C152</f>
        <v>0.308</v>
      </c>
      <c r="E152" s="110">
        <f t="shared" si="36"/>
        <v>2.125</v>
      </c>
      <c r="F152" s="110">
        <f>P152/M152*C152</f>
        <v>0.67500000000000004</v>
      </c>
      <c r="G152" s="110">
        <f>Q152/M152*C152</f>
        <v>23.060000000000002</v>
      </c>
      <c r="H152" s="152">
        <v>452</v>
      </c>
      <c r="L152" s="245" t="s">
        <v>252</v>
      </c>
      <c r="M152" s="209">
        <v>1000</v>
      </c>
      <c r="N152" s="209">
        <v>30.8</v>
      </c>
      <c r="O152" s="209">
        <v>212.5</v>
      </c>
      <c r="P152" s="209">
        <v>67.5</v>
      </c>
      <c r="Q152" s="209">
        <v>2306</v>
      </c>
      <c r="R152" s="152">
        <v>452</v>
      </c>
    </row>
    <row r="153" spans="1:18" ht="50.25" customHeight="1" x14ac:dyDescent="0.3">
      <c r="A153" s="304"/>
      <c r="B153" s="136" t="s">
        <v>99</v>
      </c>
      <c r="C153" s="152">
        <v>150</v>
      </c>
      <c r="D153" s="110">
        <f t="shared" si="36"/>
        <v>0.375</v>
      </c>
      <c r="E153" s="110">
        <f t="shared" si="36"/>
        <v>0</v>
      </c>
      <c r="F153" s="110">
        <f t="shared" ref="F153" si="37">P153/M153*C153</f>
        <v>20.25</v>
      </c>
      <c r="G153" s="110">
        <f t="shared" ref="G153" si="38">Q153/M153*C153</f>
        <v>82.5</v>
      </c>
      <c r="H153" s="152">
        <v>531</v>
      </c>
      <c r="L153" s="136" t="s">
        <v>99</v>
      </c>
      <c r="M153" s="209">
        <v>200</v>
      </c>
      <c r="N153" s="209">
        <v>0.5</v>
      </c>
      <c r="O153" s="209">
        <v>0</v>
      </c>
      <c r="P153" s="209">
        <v>27</v>
      </c>
      <c r="Q153" s="209">
        <v>110</v>
      </c>
      <c r="R153" s="152">
        <v>527</v>
      </c>
    </row>
    <row r="154" spans="1:18" ht="50.25" customHeight="1" x14ac:dyDescent="0.3">
      <c r="A154" s="304"/>
      <c r="B154" s="136" t="s">
        <v>228</v>
      </c>
      <c r="C154" s="152">
        <v>40</v>
      </c>
      <c r="D154" s="110"/>
      <c r="E154" s="110"/>
      <c r="F154" s="110"/>
      <c r="G154" s="110"/>
      <c r="H154" s="152"/>
      <c r="L154" s="136"/>
      <c r="M154" s="209"/>
      <c r="N154" s="209"/>
      <c r="O154" s="209"/>
      <c r="P154" s="209"/>
      <c r="Q154" s="209"/>
      <c r="R154" s="152"/>
    </row>
    <row r="155" spans="1:18" ht="50.25" customHeight="1" x14ac:dyDescent="0.3">
      <c r="A155" s="304"/>
      <c r="B155" s="156" t="s">
        <v>181</v>
      </c>
      <c r="C155" s="204">
        <v>20</v>
      </c>
      <c r="D155" s="137">
        <f t="shared" ref="D155:F156" si="39">(N155)/M155*C155</f>
        <v>1.52</v>
      </c>
      <c r="E155" s="137">
        <f t="shared" si="39"/>
        <v>0.16</v>
      </c>
      <c r="F155" s="137">
        <f t="shared" si="39"/>
        <v>9.84</v>
      </c>
      <c r="G155" s="137">
        <f t="shared" ref="G155:G156" si="40">Q155/M155*C155</f>
        <v>47</v>
      </c>
      <c r="H155" s="204">
        <v>114</v>
      </c>
      <c r="L155" s="136" t="s">
        <v>33</v>
      </c>
      <c r="M155" s="209">
        <v>100</v>
      </c>
      <c r="N155" s="209">
        <v>7.6</v>
      </c>
      <c r="O155" s="209">
        <v>0.8</v>
      </c>
      <c r="P155" s="209">
        <v>49.2</v>
      </c>
      <c r="Q155" s="209">
        <v>235</v>
      </c>
      <c r="R155" s="152">
        <v>114</v>
      </c>
    </row>
    <row r="156" spans="1:18" ht="50.25" customHeight="1" x14ac:dyDescent="0.3">
      <c r="A156" s="317"/>
      <c r="B156" s="156" t="s">
        <v>217</v>
      </c>
      <c r="C156" s="204">
        <v>20</v>
      </c>
      <c r="D156" s="137">
        <f t="shared" si="39"/>
        <v>1.32</v>
      </c>
      <c r="E156" s="137">
        <f t="shared" si="39"/>
        <v>0.24000000000000002</v>
      </c>
      <c r="F156" s="137">
        <f t="shared" si="39"/>
        <v>6.6800000000000006</v>
      </c>
      <c r="G156" s="137">
        <f t="shared" si="40"/>
        <v>34.799999999999997</v>
      </c>
      <c r="H156" s="204">
        <v>115</v>
      </c>
      <c r="L156" s="136" t="s">
        <v>34</v>
      </c>
      <c r="M156" s="209">
        <v>100</v>
      </c>
      <c r="N156" s="209">
        <v>6.6</v>
      </c>
      <c r="O156" s="209">
        <v>1.2</v>
      </c>
      <c r="P156" s="209">
        <v>33.4</v>
      </c>
      <c r="Q156" s="209">
        <v>174</v>
      </c>
      <c r="R156" s="152">
        <v>115</v>
      </c>
    </row>
    <row r="157" spans="1:18" ht="50.25" customHeight="1" x14ac:dyDescent="0.3">
      <c r="A157" s="299" t="s">
        <v>35</v>
      </c>
      <c r="B157" s="300"/>
      <c r="C157" s="152">
        <f>SUM(C149:C156)</f>
        <v>550</v>
      </c>
      <c r="D157" s="152">
        <f>SUM(D149:D156)</f>
        <v>22.638000000000002</v>
      </c>
      <c r="E157" s="152">
        <f>SUM(E149:E156)</f>
        <v>24.2</v>
      </c>
      <c r="F157" s="152">
        <f>SUM(F149:F156)</f>
        <v>61.055</v>
      </c>
      <c r="G157" s="152">
        <f>SUM(G149:G156)</f>
        <v>553.3599999999999</v>
      </c>
      <c r="H157" s="152"/>
      <c r="L157" s="136"/>
      <c r="M157" s="209"/>
      <c r="N157" s="209"/>
      <c r="O157" s="209"/>
      <c r="P157" s="209"/>
      <c r="Q157" s="209"/>
      <c r="R157" s="209"/>
    </row>
    <row r="158" spans="1:18" ht="50.25" customHeight="1" x14ac:dyDescent="0.3">
      <c r="A158" s="301" t="s">
        <v>36</v>
      </c>
      <c r="B158" s="136" t="s">
        <v>229</v>
      </c>
      <c r="C158" s="152">
        <v>40</v>
      </c>
      <c r="D158" s="110">
        <f t="shared" ref="D158:F158" si="41">(N158)/M158*C158</f>
        <v>3</v>
      </c>
      <c r="E158" s="110">
        <f t="shared" si="41"/>
        <v>3.9200000000000008</v>
      </c>
      <c r="F158" s="110">
        <f t="shared" si="41"/>
        <v>29.760000000000009</v>
      </c>
      <c r="G158" s="110">
        <f>Q158/M158*C158</f>
        <v>166.8</v>
      </c>
      <c r="H158" s="152">
        <v>609</v>
      </c>
      <c r="L158" s="136" t="s">
        <v>37</v>
      </c>
      <c r="M158" s="209">
        <v>100</v>
      </c>
      <c r="N158" s="209">
        <v>7.5</v>
      </c>
      <c r="O158" s="209">
        <v>9.8000000000000007</v>
      </c>
      <c r="P158" s="209">
        <v>74.400000000000006</v>
      </c>
      <c r="Q158" s="209">
        <v>417</v>
      </c>
      <c r="R158" s="152">
        <v>609</v>
      </c>
    </row>
    <row r="159" spans="1:18" ht="50.25" customHeight="1" x14ac:dyDescent="0.3">
      <c r="A159" s="301"/>
      <c r="B159" s="136" t="s">
        <v>230</v>
      </c>
      <c r="C159" s="152">
        <v>160</v>
      </c>
      <c r="D159" s="110">
        <f>(N159)/M159*C159</f>
        <v>4.6399999999999997</v>
      </c>
      <c r="E159" s="110">
        <f>(O159)/N159*D159</f>
        <v>4</v>
      </c>
      <c r="F159" s="110">
        <f>P159/M159*C159</f>
        <v>6.4</v>
      </c>
      <c r="G159" s="110">
        <f>Q159/M159*C159</f>
        <v>80</v>
      </c>
      <c r="H159" s="152">
        <v>535</v>
      </c>
      <c r="L159" s="136" t="s">
        <v>116</v>
      </c>
      <c r="M159" s="209">
        <v>200</v>
      </c>
      <c r="N159" s="209">
        <v>5.8</v>
      </c>
      <c r="O159" s="209">
        <v>5</v>
      </c>
      <c r="P159" s="209">
        <v>8</v>
      </c>
      <c r="Q159" s="209">
        <v>100</v>
      </c>
      <c r="R159" s="152">
        <v>535</v>
      </c>
    </row>
    <row r="160" spans="1:18" ht="50.25" customHeight="1" x14ac:dyDescent="0.3">
      <c r="A160" s="209" t="s">
        <v>39</v>
      </c>
      <c r="B160" s="136"/>
      <c r="C160" s="152">
        <f>SUM(C158:C159)</f>
        <v>200</v>
      </c>
      <c r="D160" s="110">
        <f>SUM(D158:D159)</f>
        <v>7.64</v>
      </c>
      <c r="E160" s="110">
        <f>SUM(E158:E159)</f>
        <v>7.9200000000000008</v>
      </c>
      <c r="F160" s="110">
        <f>SUM(F158:F159)</f>
        <v>36.160000000000011</v>
      </c>
      <c r="G160" s="110">
        <f>SUM(G158:G159)</f>
        <v>246.8</v>
      </c>
      <c r="H160" s="152"/>
      <c r="L160" s="136"/>
      <c r="M160" s="209"/>
      <c r="N160" s="209"/>
      <c r="O160" s="209"/>
      <c r="P160" s="209"/>
      <c r="Q160" s="209"/>
      <c r="R160" s="152"/>
    </row>
    <row r="161" spans="1:18" ht="50.25" customHeight="1" x14ac:dyDescent="0.3">
      <c r="A161" s="303" t="s">
        <v>40</v>
      </c>
      <c r="B161" s="136" t="s">
        <v>231</v>
      </c>
      <c r="C161" s="152">
        <v>170</v>
      </c>
      <c r="D161" s="110">
        <f>(N161)/M161*C161</f>
        <v>24.042857142857144</v>
      </c>
      <c r="E161" s="110">
        <f>(O161)/N161*D161</f>
        <v>18.295238095238098</v>
      </c>
      <c r="F161" s="110">
        <f>P161/M161*C161</f>
        <v>23.233333333333331</v>
      </c>
      <c r="G161" s="110">
        <f>Q161/M161*C161</f>
        <v>353.76190476190482</v>
      </c>
      <c r="H161" s="152">
        <v>331</v>
      </c>
      <c r="L161" s="136" t="s">
        <v>231</v>
      </c>
      <c r="M161" s="209">
        <v>210</v>
      </c>
      <c r="N161" s="209">
        <v>29.7</v>
      </c>
      <c r="O161" s="209">
        <v>22.6</v>
      </c>
      <c r="P161" s="209">
        <v>28.7</v>
      </c>
      <c r="Q161" s="209">
        <v>437</v>
      </c>
      <c r="R161" s="152">
        <v>331</v>
      </c>
    </row>
    <row r="162" spans="1:18" ht="50.25" customHeight="1" x14ac:dyDescent="0.3">
      <c r="A162" s="304"/>
      <c r="B162" s="136" t="s">
        <v>232</v>
      </c>
      <c r="C162" s="152">
        <v>170</v>
      </c>
      <c r="D162" s="110">
        <f>(N162)/M162*C162</f>
        <v>8.5000000000000006E-2</v>
      </c>
      <c r="E162" s="110">
        <f>(O162)/N162*D162</f>
        <v>0</v>
      </c>
      <c r="F162" s="110">
        <f>P162/M162*C162</f>
        <v>17.594999999999999</v>
      </c>
      <c r="G162" s="110">
        <f>Q162/M162*C162</f>
        <v>70.55</v>
      </c>
      <c r="H162" s="152">
        <v>539</v>
      </c>
      <c r="L162" s="136" t="s">
        <v>68</v>
      </c>
      <c r="M162" s="209">
        <v>200</v>
      </c>
      <c r="N162" s="209">
        <v>0.1</v>
      </c>
      <c r="O162" s="209">
        <v>0</v>
      </c>
      <c r="P162" s="209">
        <v>20.7</v>
      </c>
      <c r="Q162" s="209">
        <v>83</v>
      </c>
      <c r="R162" s="152">
        <v>539</v>
      </c>
    </row>
    <row r="163" spans="1:18" ht="50.25" customHeight="1" x14ac:dyDescent="0.3">
      <c r="A163" s="304"/>
      <c r="B163" s="156" t="s">
        <v>181</v>
      </c>
      <c r="C163" s="204">
        <v>20</v>
      </c>
      <c r="D163" s="137">
        <f t="shared" ref="D163:F164" si="42">(N163)/M163*C163</f>
        <v>1.52</v>
      </c>
      <c r="E163" s="137">
        <f t="shared" si="42"/>
        <v>0.16</v>
      </c>
      <c r="F163" s="137">
        <f t="shared" si="42"/>
        <v>9.84</v>
      </c>
      <c r="G163" s="137">
        <f t="shared" ref="G163:G164" si="43">Q163/M163*C163</f>
        <v>47</v>
      </c>
      <c r="H163" s="204">
        <v>114</v>
      </c>
      <c r="L163" s="136" t="s">
        <v>33</v>
      </c>
      <c r="M163" s="209">
        <v>100</v>
      </c>
      <c r="N163" s="209">
        <v>7.6</v>
      </c>
      <c r="O163" s="209">
        <v>0.8</v>
      </c>
      <c r="P163" s="209">
        <v>49.2</v>
      </c>
      <c r="Q163" s="209">
        <v>235</v>
      </c>
      <c r="R163" s="152">
        <v>114</v>
      </c>
    </row>
    <row r="164" spans="1:18" ht="50.25" customHeight="1" x14ac:dyDescent="0.3">
      <c r="A164" s="304"/>
      <c r="B164" s="156" t="s">
        <v>217</v>
      </c>
      <c r="C164" s="204">
        <v>20</v>
      </c>
      <c r="D164" s="137">
        <f t="shared" si="42"/>
        <v>1.32</v>
      </c>
      <c r="E164" s="137">
        <f t="shared" si="42"/>
        <v>0.24000000000000002</v>
      </c>
      <c r="F164" s="137">
        <f t="shared" si="42"/>
        <v>6.6800000000000006</v>
      </c>
      <c r="G164" s="137">
        <f t="shared" si="43"/>
        <v>34.799999999999997</v>
      </c>
      <c r="H164" s="204">
        <v>115</v>
      </c>
      <c r="L164" s="136" t="s">
        <v>34</v>
      </c>
      <c r="M164" s="209">
        <v>100</v>
      </c>
      <c r="N164" s="209">
        <v>6.6</v>
      </c>
      <c r="O164" s="209">
        <v>1.2</v>
      </c>
      <c r="P164" s="209">
        <v>33.4</v>
      </c>
      <c r="Q164" s="209">
        <v>174</v>
      </c>
      <c r="R164" s="152">
        <v>115</v>
      </c>
    </row>
    <row r="165" spans="1:18" ht="50.25" customHeight="1" x14ac:dyDescent="0.3">
      <c r="A165" s="299" t="s">
        <v>47</v>
      </c>
      <c r="B165" s="300"/>
      <c r="C165" s="152">
        <f>SUM(C161:C164)</f>
        <v>380</v>
      </c>
      <c r="D165" s="152">
        <f>SUM(D161:D164)</f>
        <v>26.967857142857145</v>
      </c>
      <c r="E165" s="152">
        <f>SUM(E161:E164)</f>
        <v>18.695238095238096</v>
      </c>
      <c r="F165" s="152">
        <f>SUM(F161:F164)</f>
        <v>57.348333333333336</v>
      </c>
      <c r="G165" s="152">
        <f>SUM(G161:G164)</f>
        <v>506.11190476190484</v>
      </c>
      <c r="H165" s="152"/>
      <c r="L165" s="136"/>
      <c r="M165" s="209"/>
      <c r="N165" s="209"/>
      <c r="O165" s="209"/>
      <c r="P165" s="209"/>
      <c r="Q165" s="209"/>
      <c r="R165" s="209"/>
    </row>
    <row r="166" spans="1:18" ht="50.25" customHeight="1" x14ac:dyDescent="0.3">
      <c r="A166" s="299" t="s">
        <v>48</v>
      </c>
      <c r="B166" s="300"/>
      <c r="C166" s="152">
        <f>C165+C160+C157+C148+C147</f>
        <v>1565</v>
      </c>
      <c r="D166" s="110">
        <f>D165+D160+D157+D148</f>
        <v>65.755857142857153</v>
      </c>
      <c r="E166" s="110">
        <f>E165+E160+E157+E148</f>
        <v>76.28857142857143</v>
      </c>
      <c r="F166" s="110">
        <f>F165+F160+F157+F148</f>
        <v>202.98833333333334</v>
      </c>
      <c r="G166" s="110">
        <f>G165+G160+G157+G148</f>
        <v>1746.5719047619048</v>
      </c>
      <c r="H166" s="152"/>
      <c r="L166" s="136"/>
      <c r="M166" s="209"/>
      <c r="N166" s="209"/>
      <c r="O166" s="209"/>
      <c r="P166" s="209"/>
      <c r="Q166" s="209"/>
      <c r="R166" s="152"/>
    </row>
    <row r="167" spans="1:18" ht="50.25" customHeight="1" x14ac:dyDescent="0.25">
      <c r="A167" s="383" t="s">
        <v>194</v>
      </c>
      <c r="B167" s="384"/>
      <c r="C167" s="153">
        <v>1500</v>
      </c>
      <c r="D167" s="123">
        <v>42</v>
      </c>
      <c r="E167" s="123">
        <v>47</v>
      </c>
      <c r="F167" s="123">
        <v>203</v>
      </c>
      <c r="G167" s="123">
        <v>1400</v>
      </c>
      <c r="H167" s="153"/>
      <c r="I167" s="5"/>
      <c r="J167" s="5"/>
      <c r="K167" s="15"/>
      <c r="L167" s="47"/>
      <c r="M167" s="49"/>
      <c r="N167" s="49"/>
      <c r="O167" s="49"/>
      <c r="P167" s="49"/>
      <c r="Q167" s="49"/>
      <c r="R167" s="50"/>
    </row>
    <row r="168" spans="1:18" ht="50.25" customHeight="1" x14ac:dyDescent="0.3">
      <c r="A168" s="328" t="s">
        <v>5</v>
      </c>
      <c r="B168" s="328" t="s">
        <v>6</v>
      </c>
      <c r="C168" s="329" t="s">
        <v>7</v>
      </c>
      <c r="D168" s="328" t="s">
        <v>8</v>
      </c>
      <c r="E168" s="328"/>
      <c r="F168" s="328"/>
      <c r="G168" s="328" t="s">
        <v>9</v>
      </c>
      <c r="H168" s="329" t="s">
        <v>10</v>
      </c>
      <c r="K168" s="210"/>
      <c r="L168" s="311" t="s">
        <v>6</v>
      </c>
      <c r="M168" s="311" t="s">
        <v>7</v>
      </c>
      <c r="N168" s="311" t="s">
        <v>8</v>
      </c>
      <c r="O168" s="311"/>
      <c r="P168" s="311"/>
      <c r="Q168" s="311" t="s">
        <v>9</v>
      </c>
      <c r="R168" s="320" t="s">
        <v>10</v>
      </c>
    </row>
    <row r="169" spans="1:18" ht="50.25" customHeight="1" x14ac:dyDescent="0.3">
      <c r="A169" s="328"/>
      <c r="B169" s="328"/>
      <c r="C169" s="329"/>
      <c r="D169" s="203" t="s">
        <v>11</v>
      </c>
      <c r="E169" s="203" t="s">
        <v>12</v>
      </c>
      <c r="F169" s="203" t="s">
        <v>13</v>
      </c>
      <c r="G169" s="328"/>
      <c r="H169" s="329"/>
      <c r="K169" s="210"/>
      <c r="L169" s="312"/>
      <c r="M169" s="312"/>
      <c r="N169" s="209" t="s">
        <v>11</v>
      </c>
      <c r="O169" s="209" t="s">
        <v>12</v>
      </c>
      <c r="P169" s="209" t="s">
        <v>13</v>
      </c>
      <c r="Q169" s="312"/>
      <c r="R169" s="321"/>
    </row>
    <row r="170" spans="1:18" ht="50.25" customHeight="1" x14ac:dyDescent="0.3">
      <c r="A170" s="213" t="s">
        <v>243</v>
      </c>
      <c r="B170" s="214"/>
      <c r="C170" s="213"/>
      <c r="D170" s="215"/>
      <c r="E170" s="215"/>
      <c r="F170" s="215"/>
      <c r="G170" s="215"/>
      <c r="H170" s="213"/>
      <c r="L170" s="136"/>
      <c r="M170" s="209"/>
      <c r="N170" s="209"/>
      <c r="O170" s="209"/>
      <c r="P170" s="209"/>
      <c r="Q170" s="209"/>
      <c r="R170" s="152"/>
    </row>
    <row r="171" spans="1:18" ht="50.25" customHeight="1" x14ac:dyDescent="0.3">
      <c r="A171" s="336" t="s">
        <v>15</v>
      </c>
      <c r="B171" s="156" t="s">
        <v>16</v>
      </c>
      <c r="C171" s="204">
        <v>150</v>
      </c>
      <c r="D171" s="137">
        <f t="shared" ref="D171:F173" si="44">(N171)/M171*C171</f>
        <v>6.42</v>
      </c>
      <c r="E171" s="137">
        <f t="shared" si="44"/>
        <v>10.59</v>
      </c>
      <c r="F171" s="137">
        <f t="shared" si="44"/>
        <v>23.639999999999997</v>
      </c>
      <c r="G171" s="137">
        <f>Q171/M171*C171</f>
        <v>215.55</v>
      </c>
      <c r="H171" s="204">
        <v>253</v>
      </c>
      <c r="L171" s="136" t="s">
        <v>16</v>
      </c>
      <c r="M171" s="209">
        <v>1000</v>
      </c>
      <c r="N171" s="209">
        <v>42.8</v>
      </c>
      <c r="O171" s="209">
        <v>70.599999999999994</v>
      </c>
      <c r="P171" s="209">
        <v>157.6</v>
      </c>
      <c r="Q171" s="209">
        <v>1437</v>
      </c>
      <c r="R171" s="152">
        <v>253</v>
      </c>
    </row>
    <row r="172" spans="1:18" ht="50.25" customHeight="1" x14ac:dyDescent="0.3">
      <c r="A172" s="336"/>
      <c r="B172" s="156" t="s">
        <v>17</v>
      </c>
      <c r="C172" s="204">
        <v>150</v>
      </c>
      <c r="D172" s="137">
        <f t="shared" si="44"/>
        <v>2.7</v>
      </c>
      <c r="E172" s="137">
        <f t="shared" si="44"/>
        <v>2.4750000000000001</v>
      </c>
      <c r="F172" s="137">
        <f t="shared" si="44"/>
        <v>18.75</v>
      </c>
      <c r="G172" s="137">
        <f>Q172/M172*C172</f>
        <v>108</v>
      </c>
      <c r="H172" s="204">
        <v>508</v>
      </c>
      <c r="L172" s="136" t="s">
        <v>18</v>
      </c>
      <c r="M172" s="209">
        <v>200</v>
      </c>
      <c r="N172" s="209">
        <v>3.6</v>
      </c>
      <c r="O172" s="209">
        <v>3.3</v>
      </c>
      <c r="P172" s="209">
        <v>25</v>
      </c>
      <c r="Q172" s="209">
        <v>144</v>
      </c>
      <c r="R172" s="152">
        <v>508</v>
      </c>
    </row>
    <row r="173" spans="1:18" ht="50.25" customHeight="1" x14ac:dyDescent="0.3">
      <c r="A173" s="336"/>
      <c r="B173" s="156" t="s">
        <v>268</v>
      </c>
      <c r="C173" s="207">
        <v>40</v>
      </c>
      <c r="D173" s="137">
        <f t="shared" si="44"/>
        <v>5.7142857142857135</v>
      </c>
      <c r="E173" s="137">
        <f t="shared" si="44"/>
        <v>9.2571428571428545</v>
      </c>
      <c r="F173" s="137">
        <f>P173/M173*C173</f>
        <v>8.4571428571428573</v>
      </c>
      <c r="G173" s="137">
        <f>Q173/M173*C173</f>
        <v>140.57142857142856</v>
      </c>
      <c r="H173" s="207">
        <v>97</v>
      </c>
      <c r="L173" s="136" t="s">
        <v>72</v>
      </c>
      <c r="M173" s="223">
        <v>35</v>
      </c>
      <c r="N173" s="223">
        <v>5</v>
      </c>
      <c r="O173" s="223">
        <v>8.1</v>
      </c>
      <c r="P173" s="223">
        <v>7.4</v>
      </c>
      <c r="Q173" s="223">
        <v>123</v>
      </c>
      <c r="R173" s="224">
        <v>97</v>
      </c>
    </row>
    <row r="174" spans="1:18" ht="50.25" customHeight="1" x14ac:dyDescent="0.3">
      <c r="A174" s="336"/>
      <c r="B174" s="216" t="s">
        <v>233</v>
      </c>
      <c r="C174" s="204">
        <v>100</v>
      </c>
      <c r="D174" s="217">
        <f>(N174)/M174*C174</f>
        <v>0.4</v>
      </c>
      <c r="E174" s="217">
        <f>(O174)/N174*D174</f>
        <v>0.4</v>
      </c>
      <c r="F174" s="217">
        <f>(P174)/O174*E174</f>
        <v>9.8000000000000007</v>
      </c>
      <c r="G174" s="217">
        <f>Q174/M174*C174</f>
        <v>47</v>
      </c>
      <c r="H174" s="204">
        <v>118</v>
      </c>
      <c r="I174" s="240"/>
      <c r="J174" s="240"/>
      <c r="K174" s="241"/>
      <c r="L174" s="154" t="s">
        <v>20</v>
      </c>
      <c r="M174" s="152">
        <v>100</v>
      </c>
      <c r="N174" s="152">
        <v>0.4</v>
      </c>
      <c r="O174" s="152">
        <v>0.4</v>
      </c>
      <c r="P174" s="152">
        <v>9.8000000000000007</v>
      </c>
      <c r="Q174" s="152">
        <v>47</v>
      </c>
      <c r="R174" s="152">
        <v>118</v>
      </c>
    </row>
    <row r="175" spans="1:18" ht="50.25" customHeight="1" x14ac:dyDescent="0.3">
      <c r="A175" s="307" t="s">
        <v>21</v>
      </c>
      <c r="B175" s="330"/>
      <c r="C175" s="204">
        <f>C171+C172+C173</f>
        <v>340</v>
      </c>
      <c r="D175" s="204">
        <f>D171+D172+D173</f>
        <v>14.834285714285715</v>
      </c>
      <c r="E175" s="204">
        <f>E171+E172+E173</f>
        <v>22.322142857142854</v>
      </c>
      <c r="F175" s="204">
        <f>F171+F172+F173</f>
        <v>50.847142857142856</v>
      </c>
      <c r="G175" s="204">
        <f>G171+G172+G173</f>
        <v>464.12142857142857</v>
      </c>
      <c r="H175" s="204"/>
      <c r="L175" s="136"/>
      <c r="M175" s="209"/>
      <c r="N175" s="209"/>
      <c r="O175" s="209"/>
      <c r="P175" s="209"/>
      <c r="Q175" s="209"/>
      <c r="R175" s="209"/>
    </row>
    <row r="176" spans="1:18" ht="50.25" customHeight="1" x14ac:dyDescent="0.3">
      <c r="A176" s="362" t="s">
        <v>22</v>
      </c>
      <c r="B176" s="136" t="s">
        <v>234</v>
      </c>
      <c r="C176" s="209">
        <v>150</v>
      </c>
      <c r="D176" s="110">
        <f t="shared" ref="D176:F180" si="45">(N176)/M176*C176</f>
        <v>1.62</v>
      </c>
      <c r="E176" s="110">
        <f t="shared" si="45"/>
        <v>1.7100000000000002</v>
      </c>
      <c r="F176" s="110">
        <f t="shared" ref="F176" si="46">P176/M176*C176</f>
        <v>11.294999999999998</v>
      </c>
      <c r="G176" s="110">
        <f t="shared" ref="G176" si="47">Q176/M176*C176</f>
        <v>66.75</v>
      </c>
      <c r="H176" s="152">
        <v>152</v>
      </c>
      <c r="L176" s="136" t="s">
        <v>234</v>
      </c>
      <c r="M176" s="209">
        <v>1000</v>
      </c>
      <c r="N176" s="209">
        <v>10.8</v>
      </c>
      <c r="O176" s="209">
        <v>11.4</v>
      </c>
      <c r="P176" s="209">
        <v>75.3</v>
      </c>
      <c r="Q176" s="209">
        <v>445</v>
      </c>
      <c r="R176" s="152">
        <v>152</v>
      </c>
    </row>
    <row r="177" spans="1:18" ht="50.25" customHeight="1" x14ac:dyDescent="0.3">
      <c r="A177" s="363"/>
      <c r="B177" s="136" t="s">
        <v>140</v>
      </c>
      <c r="C177" s="209">
        <v>150</v>
      </c>
      <c r="D177" s="110">
        <f t="shared" si="45"/>
        <v>14.55</v>
      </c>
      <c r="E177" s="110">
        <f t="shared" si="45"/>
        <v>35.049999999999997</v>
      </c>
      <c r="F177" s="110">
        <f>P177/M177*C177</f>
        <v>8.6999999999999993</v>
      </c>
      <c r="G177" s="110">
        <f>Q177/M177*C177</f>
        <v>408.5</v>
      </c>
      <c r="H177" s="152">
        <v>371</v>
      </c>
      <c r="L177" s="136" t="s">
        <v>140</v>
      </c>
      <c r="M177" s="209">
        <v>300</v>
      </c>
      <c r="N177" s="209">
        <v>29.1</v>
      </c>
      <c r="O177" s="209">
        <v>70.099999999999994</v>
      </c>
      <c r="P177" s="209">
        <v>17.399999999999999</v>
      </c>
      <c r="Q177" s="209">
        <v>817</v>
      </c>
      <c r="R177" s="152">
        <v>371</v>
      </c>
    </row>
    <row r="178" spans="1:18" ht="50.25" customHeight="1" x14ac:dyDescent="0.3">
      <c r="A178" s="363"/>
      <c r="B178" s="156" t="s">
        <v>32</v>
      </c>
      <c r="C178" s="204">
        <v>150</v>
      </c>
      <c r="D178" s="137">
        <f t="shared" si="45"/>
        <v>0.375</v>
      </c>
      <c r="E178" s="137">
        <f t="shared" si="45"/>
        <v>0</v>
      </c>
      <c r="F178" s="137">
        <f>P178/M178*C178</f>
        <v>20.25</v>
      </c>
      <c r="G178" s="137">
        <f t="shared" ref="G178:G180" si="48">Q178/M178*C178</f>
        <v>82.5</v>
      </c>
      <c r="H178" s="204">
        <v>527</v>
      </c>
      <c r="L178" s="136" t="s">
        <v>32</v>
      </c>
      <c r="M178" s="209">
        <v>200</v>
      </c>
      <c r="N178" s="209">
        <v>0.5</v>
      </c>
      <c r="O178" s="209">
        <v>0</v>
      </c>
      <c r="P178" s="209">
        <v>27</v>
      </c>
      <c r="Q178" s="209">
        <v>110</v>
      </c>
      <c r="R178" s="152">
        <v>527</v>
      </c>
    </row>
    <row r="179" spans="1:18" ht="50.25" customHeight="1" x14ac:dyDescent="0.3">
      <c r="A179" s="363"/>
      <c r="B179" s="156" t="s">
        <v>181</v>
      </c>
      <c r="C179" s="204">
        <v>20</v>
      </c>
      <c r="D179" s="137">
        <f t="shared" si="45"/>
        <v>1.52</v>
      </c>
      <c r="E179" s="137">
        <f t="shared" si="45"/>
        <v>0.16</v>
      </c>
      <c r="F179" s="137">
        <f t="shared" si="45"/>
        <v>9.84</v>
      </c>
      <c r="G179" s="137">
        <f t="shared" si="48"/>
        <v>47</v>
      </c>
      <c r="H179" s="204">
        <v>114</v>
      </c>
      <c r="L179" s="136" t="s">
        <v>33</v>
      </c>
      <c r="M179" s="209">
        <v>100</v>
      </c>
      <c r="N179" s="209">
        <v>7.6</v>
      </c>
      <c r="O179" s="209">
        <v>0.8</v>
      </c>
      <c r="P179" s="209">
        <v>49.2</v>
      </c>
      <c r="Q179" s="209">
        <v>235</v>
      </c>
      <c r="R179" s="152">
        <v>114</v>
      </c>
    </row>
    <row r="180" spans="1:18" ht="50.25" customHeight="1" x14ac:dyDescent="0.3">
      <c r="A180" s="365"/>
      <c r="B180" s="156" t="s">
        <v>217</v>
      </c>
      <c r="C180" s="204">
        <v>20</v>
      </c>
      <c r="D180" s="137">
        <f t="shared" si="45"/>
        <v>1.32</v>
      </c>
      <c r="E180" s="137">
        <f t="shared" si="45"/>
        <v>0.24000000000000002</v>
      </c>
      <c r="F180" s="137">
        <f t="shared" si="45"/>
        <v>6.6800000000000006</v>
      </c>
      <c r="G180" s="137">
        <f t="shared" si="48"/>
        <v>34.799999999999997</v>
      </c>
      <c r="H180" s="204">
        <v>115</v>
      </c>
      <c r="L180" s="136" t="s">
        <v>34</v>
      </c>
      <c r="M180" s="209">
        <v>100</v>
      </c>
      <c r="N180" s="209">
        <v>6.6</v>
      </c>
      <c r="O180" s="209">
        <v>1.2</v>
      </c>
      <c r="P180" s="209">
        <v>33.4</v>
      </c>
      <c r="Q180" s="209">
        <v>174</v>
      </c>
      <c r="R180" s="152">
        <v>115</v>
      </c>
    </row>
    <row r="181" spans="1:18" ht="50.25" customHeight="1" x14ac:dyDescent="0.3">
      <c r="A181" s="307" t="s">
        <v>35</v>
      </c>
      <c r="B181" s="308"/>
      <c r="C181" s="204">
        <f>SUM(C176:C180)</f>
        <v>490</v>
      </c>
      <c r="D181" s="137">
        <f>SUM(D176:D180)</f>
        <v>19.385000000000002</v>
      </c>
      <c r="E181" s="137">
        <f>SUM(E176:E180)</f>
        <v>37.159999999999997</v>
      </c>
      <c r="F181" s="137">
        <f>SUM(F176:F180)</f>
        <v>56.764999999999993</v>
      </c>
      <c r="G181" s="137">
        <f>SUM(G176:G180)</f>
        <v>639.54999999999995</v>
      </c>
      <c r="H181" s="204"/>
      <c r="L181" s="136"/>
      <c r="M181" s="209"/>
      <c r="N181" s="209"/>
      <c r="O181" s="209"/>
      <c r="P181" s="209"/>
      <c r="Q181" s="209"/>
      <c r="R181" s="152"/>
    </row>
    <row r="182" spans="1:18" ht="50.25" customHeight="1" x14ac:dyDescent="0.3">
      <c r="A182" s="328" t="s">
        <v>36</v>
      </c>
      <c r="B182" s="136" t="s">
        <v>159</v>
      </c>
      <c r="C182" s="209">
        <v>50</v>
      </c>
      <c r="D182" s="110">
        <f>(N182)/M182*C182</f>
        <v>3.0000000000000004</v>
      </c>
      <c r="E182" s="110">
        <f>(O182)/N182*D182</f>
        <v>1.4166666666666667</v>
      </c>
      <c r="F182" s="110">
        <f>P182/M182*C182</f>
        <v>18.5</v>
      </c>
      <c r="G182" s="110">
        <f>Q182/M182*C182</f>
        <v>98.333333333333329</v>
      </c>
      <c r="H182" s="152">
        <v>560</v>
      </c>
      <c r="L182" s="136" t="s">
        <v>159</v>
      </c>
      <c r="M182" s="209">
        <v>60</v>
      </c>
      <c r="N182" s="209">
        <v>3.6</v>
      </c>
      <c r="O182" s="209">
        <v>1.7</v>
      </c>
      <c r="P182" s="209">
        <v>22.2</v>
      </c>
      <c r="Q182" s="209">
        <v>118</v>
      </c>
      <c r="R182" s="152">
        <v>560</v>
      </c>
    </row>
    <row r="183" spans="1:18" ht="50.25" customHeight="1" x14ac:dyDescent="0.3">
      <c r="A183" s="328"/>
      <c r="B183" s="136" t="s">
        <v>102</v>
      </c>
      <c r="C183" s="209">
        <v>150</v>
      </c>
      <c r="D183" s="110">
        <f t="shared" ref="D183:E183" si="49">(N183)/M183*C183</f>
        <v>7.4999999999999997E-2</v>
      </c>
      <c r="E183" s="110">
        <f t="shared" si="49"/>
        <v>0</v>
      </c>
      <c r="F183" s="110">
        <f>P183/M183*C183</f>
        <v>11.4</v>
      </c>
      <c r="G183" s="110">
        <f>Q183/M183*C183</f>
        <v>45.75</v>
      </c>
      <c r="H183" s="152">
        <v>504</v>
      </c>
      <c r="L183" s="136" t="s">
        <v>102</v>
      </c>
      <c r="M183" s="209">
        <v>200</v>
      </c>
      <c r="N183" s="209">
        <v>0.1</v>
      </c>
      <c r="O183" s="209">
        <v>0</v>
      </c>
      <c r="P183" s="209">
        <v>15.2</v>
      </c>
      <c r="Q183" s="209">
        <v>61</v>
      </c>
      <c r="R183" s="152">
        <v>504</v>
      </c>
    </row>
    <row r="184" spans="1:18" ht="50.25" customHeight="1" x14ac:dyDescent="0.3">
      <c r="A184" s="307" t="s">
        <v>39</v>
      </c>
      <c r="B184" s="308"/>
      <c r="C184" s="204">
        <f>SUM(C182:C183)</f>
        <v>200</v>
      </c>
      <c r="D184" s="204">
        <f t="shared" ref="D184:G184" si="50">SUM(D182:D183)</f>
        <v>3.0750000000000006</v>
      </c>
      <c r="E184" s="204">
        <f t="shared" si="50"/>
        <v>1.4166666666666667</v>
      </c>
      <c r="F184" s="204">
        <f t="shared" si="50"/>
        <v>29.9</v>
      </c>
      <c r="G184" s="204">
        <f t="shared" si="50"/>
        <v>144.08333333333331</v>
      </c>
      <c r="H184" s="204"/>
      <c r="L184" s="136"/>
      <c r="M184" s="209"/>
      <c r="N184" s="209"/>
      <c r="O184" s="209"/>
      <c r="P184" s="209"/>
      <c r="Q184" s="209"/>
      <c r="R184" s="152"/>
    </row>
    <row r="185" spans="1:18" ht="50.25" customHeight="1" x14ac:dyDescent="0.3">
      <c r="A185" s="362" t="s">
        <v>40</v>
      </c>
      <c r="B185" s="136" t="s">
        <v>158</v>
      </c>
      <c r="C185" s="209">
        <v>180</v>
      </c>
      <c r="D185" s="110">
        <f t="shared" ref="D185:E185" si="51">(N185)/M185*C185</f>
        <v>10.26</v>
      </c>
      <c r="E185" s="110">
        <f t="shared" si="51"/>
        <v>9.4139999999999997</v>
      </c>
      <c r="F185" s="110">
        <f>P185/M185*C185</f>
        <v>44.495999999999995</v>
      </c>
      <c r="G185" s="110">
        <f>Q185/M185*C185</f>
        <v>303.66000000000003</v>
      </c>
      <c r="H185" s="152">
        <v>243</v>
      </c>
      <c r="L185" s="136" t="s">
        <v>158</v>
      </c>
      <c r="M185" s="209">
        <v>1000</v>
      </c>
      <c r="N185" s="209">
        <v>57</v>
      </c>
      <c r="O185" s="209">
        <v>52.3</v>
      </c>
      <c r="P185" s="209">
        <v>247.2</v>
      </c>
      <c r="Q185" s="209">
        <v>1687</v>
      </c>
      <c r="R185" s="152">
        <v>243</v>
      </c>
    </row>
    <row r="186" spans="1:18" ht="50.25" customHeight="1" x14ac:dyDescent="0.3">
      <c r="A186" s="363"/>
      <c r="B186" s="136" t="s">
        <v>101</v>
      </c>
      <c r="C186" s="209">
        <v>180</v>
      </c>
      <c r="D186" s="110">
        <f>(N186)/M186*C186</f>
        <v>5.22</v>
      </c>
      <c r="E186" s="110">
        <f>(O186)/N186*D186</f>
        <v>4.5</v>
      </c>
      <c r="F186" s="110">
        <f>P186/M186*C186</f>
        <v>8.64</v>
      </c>
      <c r="G186" s="110">
        <f>Q186/M186*C186</f>
        <v>95.4</v>
      </c>
      <c r="H186" s="152">
        <v>534</v>
      </c>
      <c r="L186" s="136" t="s">
        <v>101</v>
      </c>
      <c r="M186" s="209">
        <v>200</v>
      </c>
      <c r="N186" s="209">
        <v>5.8</v>
      </c>
      <c r="O186" s="209">
        <v>5</v>
      </c>
      <c r="P186" s="209">
        <v>9.6</v>
      </c>
      <c r="Q186" s="209">
        <v>106</v>
      </c>
      <c r="R186" s="152">
        <v>534</v>
      </c>
    </row>
    <row r="187" spans="1:18" ht="50.25" customHeight="1" x14ac:dyDescent="0.3">
      <c r="A187" s="363"/>
      <c r="B187" s="156" t="s">
        <v>181</v>
      </c>
      <c r="C187" s="204">
        <v>20</v>
      </c>
      <c r="D187" s="137">
        <f t="shared" ref="D187:F188" si="52">(N187)/M187*C187</f>
        <v>1.52</v>
      </c>
      <c r="E187" s="137">
        <f t="shared" si="52"/>
        <v>0.16</v>
      </c>
      <c r="F187" s="137">
        <f t="shared" si="52"/>
        <v>9.84</v>
      </c>
      <c r="G187" s="137">
        <f t="shared" ref="G187:G188" si="53">Q187/M187*C187</f>
        <v>47</v>
      </c>
      <c r="H187" s="204">
        <v>114</v>
      </c>
      <c r="L187" s="136" t="s">
        <v>33</v>
      </c>
      <c r="M187" s="209">
        <v>100</v>
      </c>
      <c r="N187" s="209">
        <v>7.6</v>
      </c>
      <c r="O187" s="209">
        <v>0.8</v>
      </c>
      <c r="P187" s="209">
        <v>49.2</v>
      </c>
      <c r="Q187" s="209">
        <v>235</v>
      </c>
      <c r="R187" s="152">
        <v>114</v>
      </c>
    </row>
    <row r="188" spans="1:18" ht="50.25" customHeight="1" x14ac:dyDescent="0.3">
      <c r="A188" s="363"/>
      <c r="B188" s="156" t="s">
        <v>217</v>
      </c>
      <c r="C188" s="204">
        <v>20</v>
      </c>
      <c r="D188" s="137">
        <f t="shared" si="52"/>
        <v>1.32</v>
      </c>
      <c r="E188" s="137">
        <f t="shared" si="52"/>
        <v>0.24000000000000002</v>
      </c>
      <c r="F188" s="137">
        <f t="shared" si="52"/>
        <v>6.6800000000000006</v>
      </c>
      <c r="G188" s="137">
        <f t="shared" si="53"/>
        <v>34.799999999999997</v>
      </c>
      <c r="H188" s="204">
        <v>115</v>
      </c>
      <c r="L188" s="136" t="s">
        <v>34</v>
      </c>
      <c r="M188" s="209">
        <v>100</v>
      </c>
      <c r="N188" s="209">
        <v>6.6</v>
      </c>
      <c r="O188" s="209">
        <v>1.2</v>
      </c>
      <c r="P188" s="209">
        <v>33.4</v>
      </c>
      <c r="Q188" s="209">
        <v>174</v>
      </c>
      <c r="R188" s="152">
        <v>115</v>
      </c>
    </row>
    <row r="189" spans="1:18" ht="50.25" customHeight="1" x14ac:dyDescent="0.3">
      <c r="A189" s="307" t="s">
        <v>47</v>
      </c>
      <c r="B189" s="308"/>
      <c r="C189" s="204">
        <f>SUM(C185:C188)</f>
        <v>400</v>
      </c>
      <c r="D189" s="137">
        <f>SUM(D186:D188)</f>
        <v>8.06</v>
      </c>
      <c r="E189" s="137">
        <f>SUM(E186:E188)</f>
        <v>4.9000000000000004</v>
      </c>
      <c r="F189" s="137">
        <f>SUM(F186:F188)</f>
        <v>25.16</v>
      </c>
      <c r="G189" s="137">
        <f>SUM(G186:G188)</f>
        <v>177.2</v>
      </c>
      <c r="H189" s="204"/>
      <c r="L189" s="136"/>
      <c r="M189" s="209"/>
      <c r="N189" s="209"/>
      <c r="O189" s="209"/>
      <c r="P189" s="209"/>
      <c r="Q189" s="209"/>
      <c r="R189" s="209"/>
    </row>
    <row r="190" spans="1:18" ht="50.25" customHeight="1" x14ac:dyDescent="0.3">
      <c r="A190" s="307" t="s">
        <v>69</v>
      </c>
      <c r="B190" s="308"/>
      <c r="C190" s="217">
        <f>C189+C184+C181+C175+C174</f>
        <v>1530</v>
      </c>
      <c r="D190" s="137">
        <f>D189+D184+D181+D175</f>
        <v>45.354285714285716</v>
      </c>
      <c r="E190" s="137">
        <f>E189+E184+E181+E175</f>
        <v>65.798809523809524</v>
      </c>
      <c r="F190" s="137">
        <f>F189+F184+F181+F175</f>
        <v>162.67214285714283</v>
      </c>
      <c r="G190" s="137">
        <f>G189+G184+G181+G175</f>
        <v>1424.9547619047619</v>
      </c>
      <c r="H190" s="204"/>
      <c r="L190" s="136"/>
      <c r="M190" s="209"/>
      <c r="N190" s="209"/>
      <c r="O190" s="209"/>
      <c r="P190" s="209"/>
      <c r="Q190" s="209"/>
      <c r="R190" s="209"/>
    </row>
    <row r="191" spans="1:18" ht="50.25" customHeight="1" x14ac:dyDescent="0.25">
      <c r="A191" s="383" t="s">
        <v>194</v>
      </c>
      <c r="B191" s="384"/>
      <c r="C191" s="153">
        <v>1500</v>
      </c>
      <c r="D191" s="123">
        <v>42</v>
      </c>
      <c r="E191" s="123">
        <v>47</v>
      </c>
      <c r="F191" s="123">
        <v>203</v>
      </c>
      <c r="G191" s="123">
        <v>1400</v>
      </c>
      <c r="H191" s="153"/>
      <c r="I191" s="5"/>
      <c r="J191" s="5"/>
      <c r="K191" s="15"/>
      <c r="L191" s="47"/>
      <c r="M191" s="49"/>
      <c r="N191" s="49"/>
      <c r="O191" s="49"/>
      <c r="P191" s="49"/>
      <c r="Q191" s="49"/>
      <c r="R191" s="50"/>
    </row>
    <row r="192" spans="1:18" ht="50.25" customHeight="1" x14ac:dyDescent="0.3">
      <c r="A192" s="328" t="s">
        <v>5</v>
      </c>
      <c r="B192" s="328" t="s">
        <v>6</v>
      </c>
      <c r="C192" s="329" t="s">
        <v>7</v>
      </c>
      <c r="D192" s="328" t="s">
        <v>8</v>
      </c>
      <c r="E192" s="328"/>
      <c r="F192" s="328"/>
      <c r="G192" s="328" t="s">
        <v>9</v>
      </c>
      <c r="H192" s="329" t="s">
        <v>10</v>
      </c>
      <c r="K192" s="210"/>
      <c r="L192" s="311" t="s">
        <v>6</v>
      </c>
      <c r="M192" s="311" t="s">
        <v>7</v>
      </c>
      <c r="N192" s="311" t="s">
        <v>8</v>
      </c>
      <c r="O192" s="311"/>
      <c r="P192" s="311"/>
      <c r="Q192" s="311" t="s">
        <v>9</v>
      </c>
      <c r="R192" s="320" t="s">
        <v>10</v>
      </c>
    </row>
    <row r="193" spans="1:18" ht="50.25" customHeight="1" x14ac:dyDescent="0.3">
      <c r="A193" s="328"/>
      <c r="B193" s="328"/>
      <c r="C193" s="329"/>
      <c r="D193" s="203" t="s">
        <v>11</v>
      </c>
      <c r="E193" s="203" t="s">
        <v>12</v>
      </c>
      <c r="F193" s="203" t="s">
        <v>13</v>
      </c>
      <c r="G193" s="328"/>
      <c r="H193" s="329"/>
      <c r="K193" s="210"/>
      <c r="L193" s="312"/>
      <c r="M193" s="312"/>
      <c r="N193" s="209" t="s">
        <v>11</v>
      </c>
      <c r="O193" s="209" t="s">
        <v>12</v>
      </c>
      <c r="P193" s="209" t="s">
        <v>13</v>
      </c>
      <c r="Q193" s="312"/>
      <c r="R193" s="321"/>
    </row>
    <row r="194" spans="1:18" ht="50.25" customHeight="1" x14ac:dyDescent="0.3">
      <c r="A194" s="213" t="s">
        <v>244</v>
      </c>
      <c r="B194" s="214"/>
      <c r="C194" s="213"/>
      <c r="D194" s="215"/>
      <c r="E194" s="215"/>
      <c r="F194" s="215"/>
      <c r="G194" s="215"/>
      <c r="H194" s="213"/>
      <c r="L194" s="136"/>
      <c r="M194" s="209"/>
      <c r="N194" s="209"/>
      <c r="O194" s="209"/>
      <c r="P194" s="209"/>
      <c r="Q194" s="209"/>
      <c r="R194" s="152"/>
    </row>
    <row r="195" spans="1:18" ht="50.25" customHeight="1" x14ac:dyDescent="0.3">
      <c r="A195" s="336" t="s">
        <v>15</v>
      </c>
      <c r="B195" s="136" t="s">
        <v>125</v>
      </c>
      <c r="C195" s="209">
        <v>150</v>
      </c>
      <c r="D195" s="110">
        <f t="shared" ref="D195:E197" si="54">(N195)/M195*C195</f>
        <v>6.4950000000000001</v>
      </c>
      <c r="E195" s="110">
        <f t="shared" si="54"/>
        <v>8.9250000000000007</v>
      </c>
      <c r="F195" s="110">
        <f>P195/M195*C195</f>
        <v>28.529999999999998</v>
      </c>
      <c r="G195" s="110">
        <f>Q195/M195*C195</f>
        <v>220.35000000000002</v>
      </c>
      <c r="H195" s="152">
        <v>262</v>
      </c>
      <c r="L195" s="136" t="s">
        <v>125</v>
      </c>
      <c r="M195" s="209">
        <v>1000</v>
      </c>
      <c r="N195" s="209">
        <v>43.3</v>
      </c>
      <c r="O195" s="209">
        <v>59.5</v>
      </c>
      <c r="P195" s="209">
        <v>190.2</v>
      </c>
      <c r="Q195" s="209">
        <v>1469</v>
      </c>
      <c r="R195" s="152">
        <v>262</v>
      </c>
    </row>
    <row r="196" spans="1:18" ht="50.25" customHeight="1" x14ac:dyDescent="0.3">
      <c r="A196" s="336"/>
      <c r="B196" s="136" t="s">
        <v>52</v>
      </c>
      <c r="C196" s="209">
        <v>150</v>
      </c>
      <c r="D196" s="110">
        <f t="shared" si="54"/>
        <v>2.4</v>
      </c>
      <c r="E196" s="110">
        <f t="shared" si="54"/>
        <v>2.0249999999999999</v>
      </c>
      <c r="F196" s="110">
        <f>P196/M196*C196</f>
        <v>11.925000000000001</v>
      </c>
      <c r="G196" s="110">
        <f>Q196/M196*C196</f>
        <v>59.25</v>
      </c>
      <c r="H196" s="152">
        <v>513</v>
      </c>
      <c r="L196" s="136" t="s">
        <v>53</v>
      </c>
      <c r="M196" s="209">
        <v>200</v>
      </c>
      <c r="N196" s="209">
        <v>3.2</v>
      </c>
      <c r="O196" s="209">
        <v>2.7</v>
      </c>
      <c r="P196" s="209">
        <v>15.9</v>
      </c>
      <c r="Q196" s="209">
        <v>79</v>
      </c>
      <c r="R196" s="152">
        <v>513</v>
      </c>
    </row>
    <row r="197" spans="1:18" ht="50.25" customHeight="1" x14ac:dyDescent="0.3">
      <c r="A197" s="336"/>
      <c r="B197" s="136" t="s">
        <v>267</v>
      </c>
      <c r="C197" s="224">
        <v>35</v>
      </c>
      <c r="D197" s="110">
        <f t="shared" si="54"/>
        <v>1.4000000000000001</v>
      </c>
      <c r="E197" s="110">
        <f t="shared" si="54"/>
        <v>14.583333333333336</v>
      </c>
      <c r="F197" s="110">
        <f>P197/M197*C197</f>
        <v>8.75</v>
      </c>
      <c r="G197" s="110">
        <f>Q197/M197*C197</f>
        <v>171.5</v>
      </c>
      <c r="H197" s="224">
        <v>100</v>
      </c>
      <c r="L197" s="136" t="s">
        <v>108</v>
      </c>
      <c r="M197" s="223">
        <v>30</v>
      </c>
      <c r="N197" s="223">
        <v>1.2</v>
      </c>
      <c r="O197" s="223">
        <v>12.5</v>
      </c>
      <c r="P197" s="223">
        <v>7.5</v>
      </c>
      <c r="Q197" s="223">
        <v>147</v>
      </c>
      <c r="R197" s="224">
        <v>100</v>
      </c>
    </row>
    <row r="198" spans="1:18" ht="50.25" customHeight="1" x14ac:dyDescent="0.3">
      <c r="A198" s="336"/>
      <c r="B198" s="216" t="s">
        <v>235</v>
      </c>
      <c r="C198" s="204">
        <v>100</v>
      </c>
      <c r="D198" s="217">
        <f>(N198)/M198*C198</f>
        <v>0.4</v>
      </c>
      <c r="E198" s="217">
        <f>(O198)/N198*D198</f>
        <v>0.4</v>
      </c>
      <c r="F198" s="217">
        <f>(P198)/O198*E198</f>
        <v>9.8000000000000007</v>
      </c>
      <c r="G198" s="217">
        <f>Q198/M198*C198</f>
        <v>47</v>
      </c>
      <c r="H198" s="204">
        <v>118</v>
      </c>
      <c r="I198" s="240"/>
      <c r="J198" s="240"/>
      <c r="K198" s="241"/>
      <c r="L198" s="216" t="s">
        <v>235</v>
      </c>
      <c r="M198" s="152">
        <v>100</v>
      </c>
      <c r="N198" s="152">
        <v>0.4</v>
      </c>
      <c r="O198" s="152">
        <v>0.4</v>
      </c>
      <c r="P198" s="152">
        <v>9.8000000000000007</v>
      </c>
      <c r="Q198" s="152">
        <v>47</v>
      </c>
      <c r="R198" s="152">
        <v>118</v>
      </c>
    </row>
    <row r="199" spans="1:18" ht="50.25" customHeight="1" x14ac:dyDescent="0.3">
      <c r="A199" s="307" t="s">
        <v>21</v>
      </c>
      <c r="B199" s="330"/>
      <c r="C199" s="204">
        <f>C195+C196+C197</f>
        <v>335</v>
      </c>
      <c r="D199" s="204">
        <f>D195+D196+D197</f>
        <v>10.295</v>
      </c>
      <c r="E199" s="204">
        <f>E195+E196+E197</f>
        <v>25.533333333333339</v>
      </c>
      <c r="F199" s="204">
        <f>F195+F196+F197</f>
        <v>49.204999999999998</v>
      </c>
      <c r="G199" s="204">
        <f>G195+G196+G197</f>
        <v>451.1</v>
      </c>
      <c r="H199" s="204"/>
      <c r="L199" s="136"/>
      <c r="M199" s="209"/>
      <c r="N199" s="209"/>
      <c r="O199" s="209"/>
      <c r="P199" s="209"/>
      <c r="Q199" s="209"/>
      <c r="R199" s="209"/>
    </row>
    <row r="200" spans="1:18" ht="50.25" customHeight="1" x14ac:dyDescent="0.3">
      <c r="A200" s="362" t="s">
        <v>22</v>
      </c>
      <c r="B200" s="136" t="s">
        <v>203</v>
      </c>
      <c r="C200" s="228">
        <v>40</v>
      </c>
      <c r="D200" s="110">
        <f t="shared" ref="D200:F206" si="55">(N200)/M200*C200</f>
        <v>0.72000000000000008</v>
      </c>
      <c r="E200" s="110">
        <f t="shared" si="55"/>
        <v>2.4800000000000004</v>
      </c>
      <c r="F200" s="110">
        <f>P200/M200*C200</f>
        <v>3.5600000000000005</v>
      </c>
      <c r="G200" s="110">
        <f>Q200/M200*C200</f>
        <v>39.6</v>
      </c>
      <c r="H200" s="152">
        <v>71</v>
      </c>
      <c r="L200" s="136" t="s">
        <v>74</v>
      </c>
      <c r="M200" s="209">
        <v>100</v>
      </c>
      <c r="N200" s="209">
        <v>1.8</v>
      </c>
      <c r="O200" s="209">
        <v>6.2</v>
      </c>
      <c r="P200" s="209">
        <v>8.9</v>
      </c>
      <c r="Q200" s="209">
        <v>99</v>
      </c>
      <c r="R200" s="152">
        <v>71</v>
      </c>
    </row>
    <row r="201" spans="1:18" ht="50.25" customHeight="1" x14ac:dyDescent="0.3">
      <c r="A201" s="374"/>
      <c r="B201" s="136" t="s">
        <v>75</v>
      </c>
      <c r="C201" s="152">
        <v>150</v>
      </c>
      <c r="D201" s="110">
        <f t="shared" si="55"/>
        <v>0.75</v>
      </c>
      <c r="E201" s="110">
        <f t="shared" si="55"/>
        <v>0.15000000000000002</v>
      </c>
      <c r="F201" s="110">
        <f>P201/M201*C201</f>
        <v>0</v>
      </c>
      <c r="G201" s="110">
        <f>Q201/M201*C201</f>
        <v>4.3500000000000005</v>
      </c>
      <c r="H201" s="152">
        <v>126</v>
      </c>
      <c r="L201" s="136" t="s">
        <v>253</v>
      </c>
      <c r="M201" s="209">
        <v>1000</v>
      </c>
      <c r="N201" s="209">
        <v>5</v>
      </c>
      <c r="O201" s="209">
        <v>1</v>
      </c>
      <c r="P201" s="209">
        <v>0</v>
      </c>
      <c r="Q201" s="209">
        <v>29</v>
      </c>
      <c r="R201" s="152">
        <v>126</v>
      </c>
    </row>
    <row r="202" spans="1:18" ht="50.25" customHeight="1" x14ac:dyDescent="0.3">
      <c r="A202" s="374"/>
      <c r="B202" s="136" t="s">
        <v>148</v>
      </c>
      <c r="C202" s="209">
        <v>50</v>
      </c>
      <c r="D202" s="110">
        <f t="shared" si="55"/>
        <v>7.5</v>
      </c>
      <c r="E202" s="110">
        <f t="shared" si="55"/>
        <v>5.3571428571428577</v>
      </c>
      <c r="F202" s="110">
        <f t="shared" ref="F202" si="56">P202/M202*C202</f>
        <v>4.6428571428571432</v>
      </c>
      <c r="G202" s="110">
        <f t="shared" ref="G202" si="57">Q202/M202*C202</f>
        <v>94.285714285714278</v>
      </c>
      <c r="H202" s="152">
        <v>417</v>
      </c>
      <c r="L202" s="136" t="s">
        <v>148</v>
      </c>
      <c r="M202" s="209">
        <v>70</v>
      </c>
      <c r="N202" s="209">
        <v>10.5</v>
      </c>
      <c r="O202" s="209">
        <v>7.5</v>
      </c>
      <c r="P202" s="209">
        <v>6.5</v>
      </c>
      <c r="Q202" s="209">
        <v>132</v>
      </c>
      <c r="R202" s="152">
        <v>417</v>
      </c>
    </row>
    <row r="203" spans="1:18" ht="50.25" customHeight="1" x14ac:dyDescent="0.3">
      <c r="A203" s="374"/>
      <c r="B203" s="136" t="s">
        <v>133</v>
      </c>
      <c r="C203" s="223">
        <v>80</v>
      </c>
      <c r="D203" s="110">
        <f>(N203)/M203*C203</f>
        <v>3.0160000000000005</v>
      </c>
      <c r="E203" s="110">
        <f>(O203)/N203*D203</f>
        <v>0.36000000000000004</v>
      </c>
      <c r="F203" s="110">
        <f>P203/M203*C203</f>
        <v>15.488</v>
      </c>
      <c r="G203" s="110">
        <f>Q203/M203*C203</f>
        <v>77.28</v>
      </c>
      <c r="H203" s="224">
        <v>297</v>
      </c>
      <c r="L203" s="136" t="s">
        <v>133</v>
      </c>
      <c r="M203" s="223">
        <v>1000</v>
      </c>
      <c r="N203" s="223">
        <v>37.700000000000003</v>
      </c>
      <c r="O203" s="223">
        <v>4.5</v>
      </c>
      <c r="P203" s="223">
        <v>193.6</v>
      </c>
      <c r="Q203" s="223">
        <v>966</v>
      </c>
      <c r="R203" s="224">
        <v>297</v>
      </c>
    </row>
    <row r="204" spans="1:18" ht="50.25" customHeight="1" x14ac:dyDescent="0.3">
      <c r="A204" s="374"/>
      <c r="B204" s="136" t="s">
        <v>64</v>
      </c>
      <c r="C204" s="209">
        <v>150</v>
      </c>
      <c r="D204" s="110">
        <f t="shared" si="55"/>
        <v>0.375</v>
      </c>
      <c r="E204" s="110">
        <f t="shared" si="55"/>
        <v>0</v>
      </c>
      <c r="F204" s="110">
        <f>P204/M204*C204</f>
        <v>20.25</v>
      </c>
      <c r="G204" s="110">
        <f>Q204/M204*C204</f>
        <v>82.5</v>
      </c>
      <c r="H204" s="152">
        <v>527</v>
      </c>
      <c r="L204" s="136" t="s">
        <v>64</v>
      </c>
      <c r="M204" s="209">
        <v>200</v>
      </c>
      <c r="N204" s="209">
        <v>0.5</v>
      </c>
      <c r="O204" s="209">
        <v>0</v>
      </c>
      <c r="P204" s="209">
        <v>27</v>
      </c>
      <c r="Q204" s="209">
        <v>110</v>
      </c>
      <c r="R204" s="152">
        <v>527</v>
      </c>
    </row>
    <row r="205" spans="1:18" ht="50.25" customHeight="1" x14ac:dyDescent="0.3">
      <c r="A205" s="374"/>
      <c r="B205" s="156" t="s">
        <v>181</v>
      </c>
      <c r="C205" s="204">
        <v>20</v>
      </c>
      <c r="D205" s="137">
        <f t="shared" si="55"/>
        <v>1.52</v>
      </c>
      <c r="E205" s="137">
        <f t="shared" si="55"/>
        <v>0.16</v>
      </c>
      <c r="F205" s="137">
        <f t="shared" si="55"/>
        <v>9.84</v>
      </c>
      <c r="G205" s="137">
        <f t="shared" ref="G205:G206" si="58">Q205/M205*C205</f>
        <v>47</v>
      </c>
      <c r="H205" s="204">
        <v>114</v>
      </c>
      <c r="L205" s="136" t="s">
        <v>33</v>
      </c>
      <c r="M205" s="209">
        <v>100</v>
      </c>
      <c r="N205" s="209">
        <v>7.6</v>
      </c>
      <c r="O205" s="209">
        <v>0.8</v>
      </c>
      <c r="P205" s="209">
        <v>49.2</v>
      </c>
      <c r="Q205" s="209">
        <v>235</v>
      </c>
      <c r="R205" s="152">
        <v>114</v>
      </c>
    </row>
    <row r="206" spans="1:18" ht="50.25" customHeight="1" x14ac:dyDescent="0.3">
      <c r="A206" s="375"/>
      <c r="B206" s="156" t="s">
        <v>217</v>
      </c>
      <c r="C206" s="204">
        <v>20</v>
      </c>
      <c r="D206" s="137">
        <f t="shared" si="55"/>
        <v>1.32</v>
      </c>
      <c r="E206" s="137">
        <f t="shared" si="55"/>
        <v>0.24000000000000002</v>
      </c>
      <c r="F206" s="137">
        <f t="shared" si="55"/>
        <v>6.6800000000000006</v>
      </c>
      <c r="G206" s="137">
        <f t="shared" si="58"/>
        <v>34.799999999999997</v>
      </c>
      <c r="H206" s="204">
        <v>115</v>
      </c>
      <c r="L206" s="136" t="s">
        <v>34</v>
      </c>
      <c r="M206" s="209">
        <v>100</v>
      </c>
      <c r="N206" s="209">
        <v>6.6</v>
      </c>
      <c r="O206" s="209">
        <v>1.2</v>
      </c>
      <c r="P206" s="209">
        <v>33.4</v>
      </c>
      <c r="Q206" s="209">
        <v>174</v>
      </c>
      <c r="R206" s="152">
        <v>115</v>
      </c>
    </row>
    <row r="207" spans="1:18" ht="50.25" customHeight="1" x14ac:dyDescent="0.3">
      <c r="A207" s="307" t="s">
        <v>35</v>
      </c>
      <c r="B207" s="308"/>
      <c r="C207" s="204">
        <f>SUM(C200:C206)</f>
        <v>510</v>
      </c>
      <c r="D207" s="204">
        <f t="shared" ref="D207:G207" si="59">SUM(D200:D206)</f>
        <v>15.201000000000001</v>
      </c>
      <c r="E207" s="204">
        <f t="shared" si="59"/>
        <v>8.7471428571428582</v>
      </c>
      <c r="F207" s="204">
        <f t="shared" si="59"/>
        <v>60.460857142857144</v>
      </c>
      <c r="G207" s="204">
        <f t="shared" si="59"/>
        <v>379.81571428571425</v>
      </c>
      <c r="H207" s="204"/>
      <c r="L207" s="136"/>
      <c r="M207" s="209"/>
      <c r="N207" s="209"/>
      <c r="O207" s="209"/>
      <c r="P207" s="209"/>
      <c r="Q207" s="209"/>
      <c r="R207" s="152"/>
    </row>
    <row r="208" spans="1:18" ht="50.25" customHeight="1" x14ac:dyDescent="0.3">
      <c r="A208" s="328" t="s">
        <v>36</v>
      </c>
      <c r="B208" s="147" t="s">
        <v>82</v>
      </c>
      <c r="C208" s="205">
        <v>50</v>
      </c>
      <c r="D208" s="120">
        <f>(N208)/M208*C208</f>
        <v>2.95</v>
      </c>
      <c r="E208" s="120">
        <f>(O208)/N208*D208</f>
        <v>2.35</v>
      </c>
      <c r="F208" s="120">
        <f>P208/M208*C208</f>
        <v>37.5</v>
      </c>
      <c r="G208" s="120">
        <f>Q208/M208*C208</f>
        <v>183</v>
      </c>
      <c r="H208" s="205">
        <v>608</v>
      </c>
      <c r="L208" s="136" t="s">
        <v>82</v>
      </c>
      <c r="M208" s="209">
        <v>100</v>
      </c>
      <c r="N208" s="209">
        <v>5.9</v>
      </c>
      <c r="O208" s="209">
        <v>4.7</v>
      </c>
      <c r="P208" s="209">
        <v>75</v>
      </c>
      <c r="Q208" s="209">
        <v>366</v>
      </c>
      <c r="R208" s="152">
        <v>608</v>
      </c>
    </row>
    <row r="209" spans="1:18" ht="50.25" customHeight="1" x14ac:dyDescent="0.3">
      <c r="A209" s="328"/>
      <c r="B209" s="147" t="s">
        <v>237</v>
      </c>
      <c r="C209" s="205">
        <v>150</v>
      </c>
      <c r="D209" s="120">
        <f>(N209)/M209*C209</f>
        <v>7.5</v>
      </c>
      <c r="E209" s="120">
        <f>(O209)/N209*D209</f>
        <v>4.8</v>
      </c>
      <c r="F209" s="120">
        <f>P209/M209*C209</f>
        <v>12.750000000000002</v>
      </c>
      <c r="G209" s="120">
        <f>Q209/M209*C209</f>
        <v>130.5</v>
      </c>
      <c r="H209" s="205">
        <v>536</v>
      </c>
      <c r="L209" s="136" t="s">
        <v>83</v>
      </c>
      <c r="M209" s="209">
        <v>200</v>
      </c>
      <c r="N209" s="209">
        <v>10</v>
      </c>
      <c r="O209" s="209">
        <v>6.4</v>
      </c>
      <c r="P209" s="209">
        <v>17</v>
      </c>
      <c r="Q209" s="209">
        <v>174</v>
      </c>
      <c r="R209" s="152">
        <v>536</v>
      </c>
    </row>
    <row r="210" spans="1:18" ht="50.25" customHeight="1" x14ac:dyDescent="0.3">
      <c r="A210" s="307" t="s">
        <v>39</v>
      </c>
      <c r="B210" s="308"/>
      <c r="C210" s="204">
        <f>SUM(C208:C209)</f>
        <v>200</v>
      </c>
      <c r="D210" s="204">
        <f t="shared" ref="D210:G210" si="60">SUM(D208:D209)</f>
        <v>10.45</v>
      </c>
      <c r="E210" s="204">
        <f t="shared" si="60"/>
        <v>7.15</v>
      </c>
      <c r="F210" s="204">
        <f t="shared" si="60"/>
        <v>50.25</v>
      </c>
      <c r="G210" s="204">
        <f t="shared" si="60"/>
        <v>313.5</v>
      </c>
      <c r="H210" s="204"/>
      <c r="L210" s="136"/>
      <c r="M210" s="209"/>
      <c r="N210" s="209"/>
      <c r="O210" s="209"/>
      <c r="P210" s="209"/>
      <c r="Q210" s="209"/>
      <c r="R210" s="152"/>
    </row>
    <row r="211" spans="1:18" ht="50.25" customHeight="1" x14ac:dyDescent="0.3">
      <c r="A211" s="362" t="s">
        <v>40</v>
      </c>
      <c r="B211" s="136" t="s">
        <v>151</v>
      </c>
      <c r="C211" s="209">
        <v>160</v>
      </c>
      <c r="D211" s="110">
        <f t="shared" ref="D211:F215" si="61">(N211)/M211*C211</f>
        <v>25.6</v>
      </c>
      <c r="E211" s="110">
        <f t="shared" si="61"/>
        <v>19.733333333333334</v>
      </c>
      <c r="F211" s="110">
        <f>P211/M211*C211</f>
        <v>33.066666666666663</v>
      </c>
      <c r="G211" s="110">
        <f>Q211/M211*C211</f>
        <v>411.73333333333335</v>
      </c>
      <c r="H211" s="152">
        <v>327</v>
      </c>
      <c r="L211" s="136" t="s">
        <v>151</v>
      </c>
      <c r="M211" s="209">
        <v>150</v>
      </c>
      <c r="N211" s="209">
        <v>24</v>
      </c>
      <c r="O211" s="209">
        <v>18.5</v>
      </c>
      <c r="P211" s="209">
        <v>31</v>
      </c>
      <c r="Q211" s="209">
        <v>386</v>
      </c>
      <c r="R211" s="152">
        <v>327</v>
      </c>
    </row>
    <row r="212" spans="1:18" ht="50.25" customHeight="1" x14ac:dyDescent="0.3">
      <c r="A212" s="363"/>
      <c r="B212" s="136" t="s">
        <v>236</v>
      </c>
      <c r="C212" s="209">
        <v>20</v>
      </c>
      <c r="D212" s="110">
        <f t="shared" si="61"/>
        <v>1.44</v>
      </c>
      <c r="E212" s="110">
        <f t="shared" si="61"/>
        <v>1.7</v>
      </c>
      <c r="F212" s="110">
        <f>P212/M212*C212</f>
        <v>11.100000000000001</v>
      </c>
      <c r="G212" s="110">
        <f>Q212/M212*C212</f>
        <v>65.599999999999994</v>
      </c>
      <c r="H212" s="152">
        <v>490</v>
      </c>
      <c r="L212" s="136" t="s">
        <v>85</v>
      </c>
      <c r="M212" s="209">
        <v>1000</v>
      </c>
      <c r="N212" s="209">
        <v>72</v>
      </c>
      <c r="O212" s="209">
        <v>85</v>
      </c>
      <c r="P212" s="209">
        <v>555</v>
      </c>
      <c r="Q212" s="209">
        <v>3280</v>
      </c>
      <c r="R212" s="152">
        <v>490</v>
      </c>
    </row>
    <row r="213" spans="1:18" ht="50.25" customHeight="1" x14ac:dyDescent="0.3">
      <c r="A213" s="363"/>
      <c r="B213" s="136" t="s">
        <v>45</v>
      </c>
      <c r="C213" s="209">
        <v>150</v>
      </c>
      <c r="D213" s="110">
        <f t="shared" si="61"/>
        <v>0.52499999999999991</v>
      </c>
      <c r="E213" s="110">
        <f t="shared" si="61"/>
        <v>0.22499999999999998</v>
      </c>
      <c r="F213" s="110">
        <f>P213/M213*C213</f>
        <v>17.100000000000001</v>
      </c>
      <c r="G213" s="110">
        <f>Q213/M213*C213</f>
        <v>72.75</v>
      </c>
      <c r="H213" s="152">
        <v>538</v>
      </c>
      <c r="L213" s="136" t="s">
        <v>45</v>
      </c>
      <c r="M213" s="209">
        <v>200</v>
      </c>
      <c r="N213" s="209">
        <v>0.7</v>
      </c>
      <c r="O213" s="209">
        <v>0.3</v>
      </c>
      <c r="P213" s="209">
        <v>22.8</v>
      </c>
      <c r="Q213" s="209">
        <v>97</v>
      </c>
      <c r="R213" s="152">
        <v>538</v>
      </c>
    </row>
    <row r="214" spans="1:18" ht="50.25" customHeight="1" x14ac:dyDescent="0.3">
      <c r="A214" s="363"/>
      <c r="B214" s="156" t="s">
        <v>181</v>
      </c>
      <c r="C214" s="204">
        <v>20</v>
      </c>
      <c r="D214" s="137">
        <f t="shared" si="61"/>
        <v>1.52</v>
      </c>
      <c r="E214" s="137">
        <f t="shared" si="61"/>
        <v>0.16</v>
      </c>
      <c r="F214" s="137">
        <f t="shared" si="61"/>
        <v>9.84</v>
      </c>
      <c r="G214" s="137">
        <f t="shared" ref="G214:G215" si="62">Q214/M214*C214</f>
        <v>47</v>
      </c>
      <c r="H214" s="204">
        <v>114</v>
      </c>
      <c r="L214" s="136" t="s">
        <v>33</v>
      </c>
      <c r="M214" s="209">
        <v>100</v>
      </c>
      <c r="N214" s="209">
        <v>7.6</v>
      </c>
      <c r="O214" s="209">
        <v>0.8</v>
      </c>
      <c r="P214" s="209">
        <v>49.2</v>
      </c>
      <c r="Q214" s="209">
        <v>235</v>
      </c>
      <c r="R214" s="152">
        <v>114</v>
      </c>
    </row>
    <row r="215" spans="1:18" ht="50.25" customHeight="1" x14ac:dyDescent="0.3">
      <c r="A215" s="363"/>
      <c r="B215" s="156" t="s">
        <v>217</v>
      </c>
      <c r="C215" s="204">
        <v>20</v>
      </c>
      <c r="D215" s="137">
        <f t="shared" si="61"/>
        <v>1.32</v>
      </c>
      <c r="E215" s="137">
        <f t="shared" si="61"/>
        <v>0.24000000000000002</v>
      </c>
      <c r="F215" s="137">
        <f t="shared" si="61"/>
        <v>6.6800000000000006</v>
      </c>
      <c r="G215" s="137">
        <f t="shared" si="62"/>
        <v>34.799999999999997</v>
      </c>
      <c r="H215" s="204">
        <v>115</v>
      </c>
      <c r="L215" s="136" t="s">
        <v>34</v>
      </c>
      <c r="M215" s="209">
        <v>100</v>
      </c>
      <c r="N215" s="209">
        <v>6.6</v>
      </c>
      <c r="O215" s="209">
        <v>1.2</v>
      </c>
      <c r="P215" s="209">
        <v>33.4</v>
      </c>
      <c r="Q215" s="209">
        <v>174</v>
      </c>
      <c r="R215" s="152">
        <v>115</v>
      </c>
    </row>
    <row r="216" spans="1:18" ht="50.25" customHeight="1" x14ac:dyDescent="0.3">
      <c r="A216" s="307" t="s">
        <v>47</v>
      </c>
      <c r="B216" s="308"/>
      <c r="C216" s="204">
        <f>SUM(C211:C215)</f>
        <v>370</v>
      </c>
      <c r="D216" s="137">
        <f>SUM(D213:D215)</f>
        <v>3.3650000000000002</v>
      </c>
      <c r="E216" s="137">
        <f>SUM(E213:E215)</f>
        <v>0.625</v>
      </c>
      <c r="F216" s="137">
        <f>SUM(F213:F215)</f>
        <v>33.620000000000005</v>
      </c>
      <c r="G216" s="137">
        <f>SUM(G213:G215)</f>
        <v>154.55000000000001</v>
      </c>
      <c r="H216" s="204"/>
      <c r="L216" s="136"/>
      <c r="M216" s="209"/>
      <c r="N216" s="209"/>
      <c r="O216" s="209"/>
      <c r="P216" s="209"/>
      <c r="Q216" s="209"/>
      <c r="R216" s="209"/>
    </row>
    <row r="217" spans="1:18" ht="50.25" customHeight="1" x14ac:dyDescent="0.3">
      <c r="A217" s="307" t="s">
        <v>87</v>
      </c>
      <c r="B217" s="308"/>
      <c r="C217" s="217">
        <f>C216+C210+C207+C199+C198</f>
        <v>1515</v>
      </c>
      <c r="D217" s="137">
        <f>D216+D210+D207+D199</f>
        <v>39.311</v>
      </c>
      <c r="E217" s="137">
        <f>E216+E210+E207+E199</f>
        <v>42.055476190476199</v>
      </c>
      <c r="F217" s="137">
        <f>F216+F210+F207+F199</f>
        <v>193.53585714285714</v>
      </c>
      <c r="G217" s="137">
        <f>G216+G210+G207+G199</f>
        <v>1298.9657142857143</v>
      </c>
      <c r="H217" s="204"/>
      <c r="L217" s="136"/>
      <c r="M217" s="209"/>
      <c r="N217" s="209"/>
      <c r="O217" s="209"/>
      <c r="P217" s="209"/>
      <c r="Q217" s="209"/>
      <c r="R217" s="209"/>
    </row>
    <row r="218" spans="1:18" ht="50.25" customHeight="1" x14ac:dyDescent="0.25">
      <c r="A218" s="383" t="s">
        <v>194</v>
      </c>
      <c r="B218" s="384"/>
      <c r="C218" s="153">
        <v>1500</v>
      </c>
      <c r="D218" s="123">
        <v>42</v>
      </c>
      <c r="E218" s="123">
        <v>47</v>
      </c>
      <c r="F218" s="123">
        <v>203</v>
      </c>
      <c r="G218" s="123">
        <v>1400</v>
      </c>
      <c r="H218" s="153"/>
      <c r="I218" s="5"/>
      <c r="J218" s="5"/>
      <c r="K218" s="15"/>
      <c r="L218" s="47"/>
      <c r="M218" s="49"/>
      <c r="N218" s="49"/>
      <c r="O218" s="49"/>
      <c r="P218" s="49"/>
      <c r="Q218" s="49"/>
      <c r="R218" s="50"/>
    </row>
    <row r="219" spans="1:18" ht="50.25" customHeight="1" x14ac:dyDescent="0.3">
      <c r="A219" s="328" t="s">
        <v>5</v>
      </c>
      <c r="B219" s="328" t="s">
        <v>6</v>
      </c>
      <c r="C219" s="329" t="s">
        <v>7</v>
      </c>
      <c r="D219" s="328" t="s">
        <v>8</v>
      </c>
      <c r="E219" s="328"/>
      <c r="F219" s="328"/>
      <c r="G219" s="328" t="s">
        <v>9</v>
      </c>
      <c r="H219" s="329" t="s">
        <v>10</v>
      </c>
      <c r="K219" s="210"/>
      <c r="L219" s="311" t="s">
        <v>6</v>
      </c>
      <c r="M219" s="311" t="s">
        <v>7</v>
      </c>
      <c r="N219" s="311" t="s">
        <v>8</v>
      </c>
      <c r="O219" s="311"/>
      <c r="P219" s="311"/>
      <c r="Q219" s="311" t="s">
        <v>9</v>
      </c>
      <c r="R219" s="320" t="s">
        <v>10</v>
      </c>
    </row>
    <row r="220" spans="1:18" ht="50.25" customHeight="1" x14ac:dyDescent="0.3">
      <c r="A220" s="328"/>
      <c r="B220" s="328"/>
      <c r="C220" s="329"/>
      <c r="D220" s="203" t="s">
        <v>11</v>
      </c>
      <c r="E220" s="203" t="s">
        <v>12</v>
      </c>
      <c r="F220" s="203" t="s">
        <v>13</v>
      </c>
      <c r="G220" s="328"/>
      <c r="H220" s="329"/>
      <c r="K220" s="210"/>
      <c r="L220" s="312"/>
      <c r="M220" s="312"/>
      <c r="N220" s="209" t="s">
        <v>11</v>
      </c>
      <c r="O220" s="209" t="s">
        <v>12</v>
      </c>
      <c r="P220" s="209" t="s">
        <v>13</v>
      </c>
      <c r="Q220" s="312"/>
      <c r="R220" s="321"/>
    </row>
    <row r="221" spans="1:18" ht="50.25" customHeight="1" x14ac:dyDescent="0.3">
      <c r="A221" s="213" t="s">
        <v>245</v>
      </c>
      <c r="B221" s="214"/>
      <c r="C221" s="213"/>
      <c r="D221" s="215"/>
      <c r="E221" s="215"/>
      <c r="F221" s="215"/>
      <c r="G221" s="215"/>
      <c r="H221" s="213"/>
      <c r="L221" s="136"/>
      <c r="M221" s="209"/>
      <c r="N221" s="209"/>
      <c r="O221" s="209"/>
      <c r="P221" s="209"/>
      <c r="Q221" s="209"/>
      <c r="R221" s="152"/>
    </row>
    <row r="222" spans="1:18" ht="50.25" customHeight="1" x14ac:dyDescent="0.3">
      <c r="A222" s="336" t="s">
        <v>15</v>
      </c>
      <c r="B222" s="136" t="s">
        <v>153</v>
      </c>
      <c r="C222" s="209">
        <v>150</v>
      </c>
      <c r="D222" s="110">
        <f t="shared" ref="D222:F224" si="63">(N222)/M222*C222</f>
        <v>4.6500000000000004</v>
      </c>
      <c r="E222" s="110">
        <f t="shared" si="63"/>
        <v>5.5949999999999998</v>
      </c>
      <c r="F222" s="110">
        <f>P222/M222*C222</f>
        <v>27.75</v>
      </c>
      <c r="G222" s="110">
        <f>Q222/M222*C222</f>
        <v>180</v>
      </c>
      <c r="H222" s="152">
        <v>271</v>
      </c>
      <c r="L222" s="136" t="s">
        <v>153</v>
      </c>
      <c r="M222" s="209">
        <v>1000</v>
      </c>
      <c r="N222" s="209">
        <v>31</v>
      </c>
      <c r="O222" s="209">
        <v>37.299999999999997</v>
      </c>
      <c r="P222" s="209">
        <v>185</v>
      </c>
      <c r="Q222" s="209">
        <v>1200</v>
      </c>
      <c r="R222" s="152">
        <v>271</v>
      </c>
    </row>
    <row r="223" spans="1:18" ht="50.25" customHeight="1" x14ac:dyDescent="0.3">
      <c r="A223" s="336"/>
      <c r="B223" s="136" t="s">
        <v>17</v>
      </c>
      <c r="C223" s="209">
        <v>150</v>
      </c>
      <c r="D223" s="110">
        <f t="shared" si="63"/>
        <v>2.7</v>
      </c>
      <c r="E223" s="110">
        <f t="shared" si="63"/>
        <v>2.4750000000000001</v>
      </c>
      <c r="F223" s="110">
        <f>P223/M223*C223</f>
        <v>18.75</v>
      </c>
      <c r="G223" s="110">
        <f>Q223/M223*C223</f>
        <v>108</v>
      </c>
      <c r="H223" s="152">
        <v>508</v>
      </c>
      <c r="L223" s="136" t="s">
        <v>17</v>
      </c>
      <c r="M223" s="209">
        <v>200</v>
      </c>
      <c r="N223" s="209">
        <v>3.6</v>
      </c>
      <c r="O223" s="209">
        <v>3.3</v>
      </c>
      <c r="P223" s="209">
        <v>25</v>
      </c>
      <c r="Q223" s="209">
        <v>144</v>
      </c>
      <c r="R223" s="152">
        <v>508</v>
      </c>
    </row>
    <row r="224" spans="1:18" ht="50.25" customHeight="1" x14ac:dyDescent="0.3">
      <c r="A224" s="336"/>
      <c r="B224" s="136" t="s">
        <v>269</v>
      </c>
      <c r="C224" s="152">
        <v>35</v>
      </c>
      <c r="D224" s="110">
        <f t="shared" si="63"/>
        <v>1.05</v>
      </c>
      <c r="E224" s="110">
        <f t="shared" si="63"/>
        <v>3.6750000000000007</v>
      </c>
      <c r="F224" s="110">
        <f t="shared" si="63"/>
        <v>17.850000000000001</v>
      </c>
      <c r="G224" s="110">
        <f>Q224/M224*C224</f>
        <v>108.5</v>
      </c>
      <c r="H224" s="152">
        <v>102</v>
      </c>
      <c r="L224" s="136" t="s">
        <v>54</v>
      </c>
      <c r="M224" s="209">
        <v>40</v>
      </c>
      <c r="N224" s="209">
        <v>1.2</v>
      </c>
      <c r="O224" s="209">
        <v>4.2</v>
      </c>
      <c r="P224" s="209">
        <v>20.399999999999999</v>
      </c>
      <c r="Q224" s="209">
        <v>124</v>
      </c>
      <c r="R224" s="152">
        <v>102</v>
      </c>
    </row>
    <row r="225" spans="1:18" ht="50.25" customHeight="1" x14ac:dyDescent="0.3">
      <c r="A225" s="336"/>
      <c r="B225" s="216" t="s">
        <v>235</v>
      </c>
      <c r="C225" s="204">
        <v>100</v>
      </c>
      <c r="D225" s="217">
        <f>(N225)/M225*C225</f>
        <v>0.4</v>
      </c>
      <c r="E225" s="217">
        <f>(O225)/N225*D225</f>
        <v>0.4</v>
      </c>
      <c r="F225" s="217">
        <f>(P225)/O225*E225</f>
        <v>9.8000000000000007</v>
      </c>
      <c r="G225" s="217">
        <f>Q225/M225*C225</f>
        <v>47</v>
      </c>
      <c r="H225" s="204">
        <v>118</v>
      </c>
      <c r="I225" s="240"/>
      <c r="J225" s="240"/>
      <c r="K225" s="241"/>
      <c r="L225" s="216" t="s">
        <v>235</v>
      </c>
      <c r="M225" s="152">
        <v>100</v>
      </c>
      <c r="N225" s="152">
        <v>0.4</v>
      </c>
      <c r="O225" s="152">
        <v>0.4</v>
      </c>
      <c r="P225" s="152">
        <v>9.8000000000000007</v>
      </c>
      <c r="Q225" s="152">
        <v>47</v>
      </c>
      <c r="R225" s="152">
        <v>118</v>
      </c>
    </row>
    <row r="226" spans="1:18" ht="50.25" customHeight="1" x14ac:dyDescent="0.3">
      <c r="A226" s="307" t="s">
        <v>21</v>
      </c>
      <c r="B226" s="330"/>
      <c r="C226" s="204">
        <f>C222+C223+C224</f>
        <v>335</v>
      </c>
      <c r="D226" s="204">
        <f>D222+D223+D224</f>
        <v>8.4</v>
      </c>
      <c r="E226" s="204">
        <f>E222+E223+E224</f>
        <v>11.745000000000001</v>
      </c>
      <c r="F226" s="204">
        <f>F222+F223+F224</f>
        <v>64.349999999999994</v>
      </c>
      <c r="G226" s="204">
        <f>G222+G223+G224</f>
        <v>396.5</v>
      </c>
      <c r="H226" s="204"/>
      <c r="L226" s="136"/>
      <c r="M226" s="209"/>
      <c r="N226" s="209"/>
      <c r="O226" s="209"/>
      <c r="P226" s="209"/>
      <c r="Q226" s="209"/>
      <c r="R226" s="209"/>
    </row>
    <row r="227" spans="1:18" ht="50.25" customHeight="1" x14ac:dyDescent="0.3">
      <c r="A227" s="362" t="s">
        <v>22</v>
      </c>
      <c r="B227" s="136" t="s">
        <v>257</v>
      </c>
      <c r="C227" s="209">
        <v>150</v>
      </c>
      <c r="D227" s="110">
        <f>(N227)/M227*C227</f>
        <v>1.05</v>
      </c>
      <c r="E227" s="110">
        <f>(O227)/N227*D227</f>
        <v>2.9849999999999999</v>
      </c>
      <c r="F227" s="110">
        <f>P227/M227*C227</f>
        <v>4.665</v>
      </c>
      <c r="G227" s="110">
        <f>Q227/M227*C227</f>
        <v>49.800000000000004</v>
      </c>
      <c r="H227" s="152">
        <v>147</v>
      </c>
      <c r="L227" s="136" t="s">
        <v>257</v>
      </c>
      <c r="M227" s="209">
        <v>1000</v>
      </c>
      <c r="N227" s="209">
        <v>7</v>
      </c>
      <c r="O227" s="209">
        <v>19.899999999999999</v>
      </c>
      <c r="P227" s="209">
        <v>31.1</v>
      </c>
      <c r="Q227" s="209">
        <v>332</v>
      </c>
      <c r="R227" s="152">
        <v>147</v>
      </c>
    </row>
    <row r="228" spans="1:18" ht="50.25" customHeight="1" x14ac:dyDescent="0.3">
      <c r="A228" s="374"/>
      <c r="B228" s="136" t="s">
        <v>168</v>
      </c>
      <c r="C228" s="209">
        <v>50</v>
      </c>
      <c r="D228" s="110">
        <f t="shared" ref="D228:E228" si="64">(N228)/M228*C228</f>
        <v>12.15</v>
      </c>
      <c r="E228" s="110">
        <f t="shared" si="64"/>
        <v>6.7000000000000011</v>
      </c>
      <c r="F228" s="110">
        <f>P228/M228*C228</f>
        <v>2.0499999999999998</v>
      </c>
      <c r="G228" s="110">
        <f>Q228/M228*C228</f>
        <v>117</v>
      </c>
      <c r="H228" s="152">
        <v>408</v>
      </c>
      <c r="L228" s="136" t="s">
        <v>168</v>
      </c>
      <c r="M228" s="209">
        <v>100</v>
      </c>
      <c r="N228" s="209">
        <v>24.3</v>
      </c>
      <c r="O228" s="209">
        <v>13.4</v>
      </c>
      <c r="P228" s="209">
        <v>4.0999999999999996</v>
      </c>
      <c r="Q228" s="209">
        <v>234</v>
      </c>
      <c r="R228" s="152">
        <v>408</v>
      </c>
    </row>
    <row r="229" spans="1:18" ht="50.25" customHeight="1" x14ac:dyDescent="0.3">
      <c r="A229" s="374"/>
      <c r="B229" s="245" t="s">
        <v>25</v>
      </c>
      <c r="C229" s="209">
        <v>10</v>
      </c>
      <c r="D229" s="110"/>
      <c r="E229" s="110"/>
      <c r="F229" s="110"/>
      <c r="G229" s="110"/>
      <c r="H229" s="152"/>
      <c r="L229" s="245" t="s">
        <v>25</v>
      </c>
      <c r="M229" s="209"/>
      <c r="N229" s="209"/>
      <c r="O229" s="209"/>
      <c r="P229" s="209"/>
      <c r="Q229" s="209"/>
      <c r="R229" s="152">
        <v>133</v>
      </c>
    </row>
    <row r="230" spans="1:18" ht="50.25" customHeight="1" x14ac:dyDescent="0.3">
      <c r="A230" s="374"/>
      <c r="B230" s="136" t="s">
        <v>258</v>
      </c>
      <c r="C230" s="209">
        <v>90</v>
      </c>
      <c r="D230" s="110">
        <f t="shared" ref="D230:F233" si="65">(N230)/M230*C230</f>
        <v>2.2229999999999999</v>
      </c>
      <c r="E230" s="110">
        <f t="shared" si="65"/>
        <v>3.6630000000000003</v>
      </c>
      <c r="F230" s="110">
        <f t="shared" ref="F230" si="66">P230/M230*C230</f>
        <v>22.382999999999999</v>
      </c>
      <c r="G230" s="110">
        <f t="shared" ref="G230" si="67">Q230/M230*C230</f>
        <v>131.4</v>
      </c>
      <c r="H230" s="152">
        <v>246</v>
      </c>
      <c r="L230" s="136" t="s">
        <v>258</v>
      </c>
      <c r="M230" s="209">
        <v>1000</v>
      </c>
      <c r="N230" s="209">
        <v>24.7</v>
      </c>
      <c r="O230" s="209">
        <v>40.700000000000003</v>
      </c>
      <c r="P230" s="209">
        <v>248.7</v>
      </c>
      <c r="Q230" s="209">
        <v>1460</v>
      </c>
      <c r="R230" s="152">
        <v>246</v>
      </c>
    </row>
    <row r="231" spans="1:18" ht="50.25" customHeight="1" x14ac:dyDescent="0.3">
      <c r="A231" s="374"/>
      <c r="B231" s="136" t="s">
        <v>81</v>
      </c>
      <c r="C231" s="209">
        <v>150</v>
      </c>
      <c r="D231" s="110">
        <f t="shared" si="65"/>
        <v>0.375</v>
      </c>
      <c r="E231" s="110">
        <f t="shared" si="65"/>
        <v>0</v>
      </c>
      <c r="F231" s="110">
        <f>P231/M231*C231</f>
        <v>20.25</v>
      </c>
      <c r="G231" s="110">
        <f>Q231/M231*C231</f>
        <v>82.5</v>
      </c>
      <c r="H231" s="152">
        <v>527</v>
      </c>
      <c r="L231" s="136" t="s">
        <v>81</v>
      </c>
      <c r="M231" s="209">
        <v>200</v>
      </c>
      <c r="N231" s="209">
        <v>0.5</v>
      </c>
      <c r="O231" s="209">
        <v>0</v>
      </c>
      <c r="P231" s="209">
        <v>27</v>
      </c>
      <c r="Q231" s="209">
        <v>110</v>
      </c>
      <c r="R231" s="152">
        <v>527</v>
      </c>
    </row>
    <row r="232" spans="1:18" ht="50.25" customHeight="1" x14ac:dyDescent="0.3">
      <c r="A232" s="374"/>
      <c r="B232" s="156" t="s">
        <v>181</v>
      </c>
      <c r="C232" s="204">
        <v>20</v>
      </c>
      <c r="D232" s="137">
        <f t="shared" si="65"/>
        <v>1.52</v>
      </c>
      <c r="E232" s="137">
        <f t="shared" si="65"/>
        <v>0.16</v>
      </c>
      <c r="F232" s="137">
        <f t="shared" si="65"/>
        <v>9.84</v>
      </c>
      <c r="G232" s="137">
        <f t="shared" ref="G232:G233" si="68">Q232/M232*C232</f>
        <v>47</v>
      </c>
      <c r="H232" s="204">
        <v>114</v>
      </c>
      <c r="L232" s="136" t="s">
        <v>33</v>
      </c>
      <c r="M232" s="209">
        <v>100</v>
      </c>
      <c r="N232" s="209">
        <v>7.6</v>
      </c>
      <c r="O232" s="209">
        <v>0.8</v>
      </c>
      <c r="P232" s="209">
        <v>49.2</v>
      </c>
      <c r="Q232" s="209">
        <v>235</v>
      </c>
      <c r="R232" s="152">
        <v>114</v>
      </c>
    </row>
    <row r="233" spans="1:18" ht="50.25" customHeight="1" x14ac:dyDescent="0.3">
      <c r="A233" s="375"/>
      <c r="B233" s="156" t="s">
        <v>217</v>
      </c>
      <c r="C233" s="204">
        <v>15</v>
      </c>
      <c r="D233" s="137">
        <f t="shared" si="65"/>
        <v>0.99</v>
      </c>
      <c r="E233" s="137">
        <f t="shared" si="65"/>
        <v>0.18</v>
      </c>
      <c r="F233" s="137">
        <f t="shared" si="65"/>
        <v>5.01</v>
      </c>
      <c r="G233" s="137">
        <f t="shared" si="68"/>
        <v>26.1</v>
      </c>
      <c r="H233" s="204">
        <v>115</v>
      </c>
      <c r="L233" s="136" t="s">
        <v>34</v>
      </c>
      <c r="M233" s="209">
        <v>100</v>
      </c>
      <c r="N233" s="209">
        <v>6.6</v>
      </c>
      <c r="O233" s="209">
        <v>1.2</v>
      </c>
      <c r="P233" s="209">
        <v>33.4</v>
      </c>
      <c r="Q233" s="209">
        <v>174</v>
      </c>
      <c r="R233" s="152">
        <v>115</v>
      </c>
    </row>
    <row r="234" spans="1:18" ht="50.25" customHeight="1" x14ac:dyDescent="0.3">
      <c r="A234" s="307" t="s">
        <v>35</v>
      </c>
      <c r="B234" s="308"/>
      <c r="C234" s="204">
        <f>SUM(C227:C233)</f>
        <v>485</v>
      </c>
      <c r="D234" s="204">
        <f t="shared" ref="D234:G234" si="69">SUM(D227:D233)</f>
        <v>18.308</v>
      </c>
      <c r="E234" s="204">
        <f t="shared" si="69"/>
        <v>13.688000000000001</v>
      </c>
      <c r="F234" s="204">
        <f t="shared" si="69"/>
        <v>64.198000000000008</v>
      </c>
      <c r="G234" s="204">
        <f t="shared" si="69"/>
        <v>453.80000000000007</v>
      </c>
      <c r="H234" s="204"/>
      <c r="L234" s="136"/>
      <c r="M234" s="209"/>
      <c r="N234" s="209"/>
      <c r="O234" s="209"/>
      <c r="P234" s="209"/>
      <c r="Q234" s="209"/>
      <c r="R234" s="152"/>
    </row>
    <row r="235" spans="1:18" ht="50.25" customHeight="1" x14ac:dyDescent="0.3">
      <c r="A235" s="328" t="s">
        <v>36</v>
      </c>
      <c r="B235" s="136" t="s">
        <v>238</v>
      </c>
      <c r="C235" s="209">
        <v>50</v>
      </c>
      <c r="D235" s="110">
        <f>(N235)/M235*C235</f>
        <v>4.3</v>
      </c>
      <c r="E235" s="110">
        <f>(O235)/N235*D235</f>
        <v>2.6</v>
      </c>
      <c r="F235" s="110">
        <f>P235/M235*C235</f>
        <v>24.2</v>
      </c>
      <c r="G235" s="110">
        <f>Q235/M235*C235</f>
        <v>137</v>
      </c>
      <c r="H235" s="152">
        <v>666</v>
      </c>
      <c r="L235" s="136" t="s">
        <v>131</v>
      </c>
      <c r="M235" s="209">
        <v>50</v>
      </c>
      <c r="N235" s="209">
        <v>4.3</v>
      </c>
      <c r="O235" s="209">
        <v>2.6</v>
      </c>
      <c r="P235" s="209">
        <v>24.2</v>
      </c>
      <c r="Q235" s="209">
        <v>137</v>
      </c>
      <c r="R235" s="152">
        <v>666</v>
      </c>
    </row>
    <row r="236" spans="1:18" ht="50.25" customHeight="1" x14ac:dyDescent="0.3">
      <c r="A236" s="328"/>
      <c r="B236" s="136" t="s">
        <v>68</v>
      </c>
      <c r="C236" s="209">
        <v>150</v>
      </c>
      <c r="D236" s="110">
        <f t="shared" ref="D236:E236" si="70">(N236)/M236*C236</f>
        <v>7.4999999999999997E-2</v>
      </c>
      <c r="E236" s="110">
        <f t="shared" si="70"/>
        <v>0</v>
      </c>
      <c r="F236" s="110">
        <f>P236/M236*C236</f>
        <v>15.524999999999999</v>
      </c>
      <c r="G236" s="110">
        <f>Q236/M236*C236</f>
        <v>62.25</v>
      </c>
      <c r="H236" s="152">
        <v>539</v>
      </c>
      <c r="L236" s="136" t="s">
        <v>68</v>
      </c>
      <c r="M236" s="209">
        <v>200</v>
      </c>
      <c r="N236" s="209">
        <v>0.1</v>
      </c>
      <c r="O236" s="209">
        <v>0</v>
      </c>
      <c r="P236" s="209">
        <v>20.7</v>
      </c>
      <c r="Q236" s="209">
        <v>83</v>
      </c>
      <c r="R236" s="152">
        <v>539</v>
      </c>
    </row>
    <row r="237" spans="1:18" ht="50.25" customHeight="1" x14ac:dyDescent="0.3">
      <c r="A237" s="307" t="s">
        <v>39</v>
      </c>
      <c r="B237" s="308"/>
      <c r="C237" s="204">
        <f>SUM(C235:C236)</f>
        <v>200</v>
      </c>
      <c r="D237" s="204">
        <f t="shared" ref="D237:G237" si="71">SUM(D235:D236)</f>
        <v>4.375</v>
      </c>
      <c r="E237" s="204">
        <f t="shared" si="71"/>
        <v>2.6</v>
      </c>
      <c r="F237" s="204">
        <f t="shared" si="71"/>
        <v>39.724999999999994</v>
      </c>
      <c r="G237" s="204">
        <f t="shared" si="71"/>
        <v>199.25</v>
      </c>
      <c r="H237" s="204"/>
      <c r="L237" s="136"/>
      <c r="M237" s="209"/>
      <c r="N237" s="209"/>
      <c r="O237" s="209"/>
      <c r="P237" s="209"/>
      <c r="Q237" s="209"/>
      <c r="R237" s="152"/>
    </row>
    <row r="238" spans="1:18" ht="50.25" customHeight="1" x14ac:dyDescent="0.3">
      <c r="A238" s="362" t="s">
        <v>40</v>
      </c>
      <c r="B238" s="245" t="s">
        <v>61</v>
      </c>
      <c r="C238" s="209">
        <v>160</v>
      </c>
      <c r="D238" s="110">
        <f t="shared" ref="D238:F239" si="72">(N238)/M238*C238</f>
        <v>3.3600000000000003</v>
      </c>
      <c r="E238" s="110">
        <f t="shared" si="72"/>
        <v>7.0400000000000009</v>
      </c>
      <c r="F238" s="110">
        <f t="shared" si="72"/>
        <v>17.440000000000001</v>
      </c>
      <c r="G238" s="110">
        <f t="shared" ref="G238" si="73">Q238/M238*C238</f>
        <v>147.20000000000002</v>
      </c>
      <c r="H238" s="152">
        <v>434</v>
      </c>
      <c r="L238" s="245" t="s">
        <v>61</v>
      </c>
      <c r="M238" s="209">
        <v>100</v>
      </c>
      <c r="N238" s="209">
        <v>2.1</v>
      </c>
      <c r="O238" s="209">
        <v>4.4000000000000004</v>
      </c>
      <c r="P238" s="209">
        <v>10.9</v>
      </c>
      <c r="Q238" s="209">
        <v>92</v>
      </c>
      <c r="R238" s="152">
        <v>434</v>
      </c>
    </row>
    <row r="239" spans="1:18" ht="50.25" customHeight="1" x14ac:dyDescent="0.3">
      <c r="A239" s="363"/>
      <c r="B239" s="136" t="s">
        <v>142</v>
      </c>
      <c r="C239" s="209">
        <v>50</v>
      </c>
      <c r="D239" s="110">
        <f t="shared" si="72"/>
        <v>0.95</v>
      </c>
      <c r="E239" s="110">
        <f t="shared" si="72"/>
        <v>4.45</v>
      </c>
      <c r="F239" s="110">
        <f>P239/M239*C239</f>
        <v>3.85</v>
      </c>
      <c r="G239" s="110">
        <f>Q239/M239*C239</f>
        <v>59.5</v>
      </c>
      <c r="H239" s="152">
        <v>121</v>
      </c>
      <c r="L239" s="136" t="s">
        <v>142</v>
      </c>
      <c r="M239" s="209">
        <v>100</v>
      </c>
      <c r="N239" s="209">
        <v>1.9</v>
      </c>
      <c r="O239" s="209">
        <v>8.9</v>
      </c>
      <c r="P239" s="209">
        <v>7.7</v>
      </c>
      <c r="Q239" s="209">
        <v>119</v>
      </c>
      <c r="R239" s="152">
        <v>121</v>
      </c>
    </row>
    <row r="240" spans="1:18" ht="50.25" customHeight="1" x14ac:dyDescent="0.3">
      <c r="A240" s="363"/>
      <c r="B240" s="136" t="s">
        <v>102</v>
      </c>
      <c r="C240" s="209">
        <v>150</v>
      </c>
      <c r="D240" s="110">
        <f>(N240)/M240*C240</f>
        <v>7.4999999999999997E-2</v>
      </c>
      <c r="E240" s="110">
        <f>(O240)/N240*D240</f>
        <v>0</v>
      </c>
      <c r="F240" s="110">
        <f>P240/M240*C240</f>
        <v>11.4</v>
      </c>
      <c r="G240" s="110">
        <f>Q240/M240*C240</f>
        <v>45.75</v>
      </c>
      <c r="H240" s="152">
        <v>505</v>
      </c>
      <c r="L240" s="136" t="s">
        <v>102</v>
      </c>
      <c r="M240" s="209">
        <v>200</v>
      </c>
      <c r="N240" s="209">
        <v>0.1</v>
      </c>
      <c r="O240" s="209">
        <v>0</v>
      </c>
      <c r="P240" s="209">
        <v>15.2</v>
      </c>
      <c r="Q240" s="209">
        <v>61</v>
      </c>
      <c r="R240" s="152">
        <v>505</v>
      </c>
    </row>
    <row r="241" spans="1:18" ht="50.25" customHeight="1" x14ac:dyDescent="0.3">
      <c r="A241" s="363"/>
      <c r="B241" s="156" t="s">
        <v>181</v>
      </c>
      <c r="C241" s="204">
        <v>25</v>
      </c>
      <c r="D241" s="137">
        <f t="shared" ref="D241:F242" si="74">(N241)/M241*C241</f>
        <v>1.9</v>
      </c>
      <c r="E241" s="137">
        <f t="shared" si="74"/>
        <v>0.2</v>
      </c>
      <c r="F241" s="137">
        <f t="shared" si="74"/>
        <v>12.3</v>
      </c>
      <c r="G241" s="137">
        <f t="shared" ref="G241:G242" si="75">Q241/M241*C241</f>
        <v>58.75</v>
      </c>
      <c r="H241" s="204">
        <v>114</v>
      </c>
      <c r="L241" s="136" t="s">
        <v>33</v>
      </c>
      <c r="M241" s="209">
        <v>100</v>
      </c>
      <c r="N241" s="209">
        <v>7.6</v>
      </c>
      <c r="O241" s="209">
        <v>0.8</v>
      </c>
      <c r="P241" s="209">
        <v>49.2</v>
      </c>
      <c r="Q241" s="209">
        <v>235</v>
      </c>
      <c r="R241" s="152">
        <v>114</v>
      </c>
    </row>
    <row r="242" spans="1:18" ht="50.25" customHeight="1" x14ac:dyDescent="0.3">
      <c r="A242" s="363"/>
      <c r="B242" s="156" t="s">
        <v>217</v>
      </c>
      <c r="C242" s="204">
        <v>15</v>
      </c>
      <c r="D242" s="137">
        <f t="shared" si="74"/>
        <v>0.99</v>
      </c>
      <c r="E242" s="137">
        <f t="shared" si="74"/>
        <v>0.18</v>
      </c>
      <c r="F242" s="137">
        <f t="shared" si="74"/>
        <v>5.01</v>
      </c>
      <c r="G242" s="137">
        <f t="shared" si="75"/>
        <v>26.1</v>
      </c>
      <c r="H242" s="204">
        <v>115</v>
      </c>
      <c r="L242" s="136" t="s">
        <v>34</v>
      </c>
      <c r="M242" s="209">
        <v>100</v>
      </c>
      <c r="N242" s="209">
        <v>6.6</v>
      </c>
      <c r="O242" s="209">
        <v>1.2</v>
      </c>
      <c r="P242" s="209">
        <v>33.4</v>
      </c>
      <c r="Q242" s="209">
        <v>174</v>
      </c>
      <c r="R242" s="152">
        <v>115</v>
      </c>
    </row>
    <row r="243" spans="1:18" ht="50.25" customHeight="1" x14ac:dyDescent="0.3">
      <c r="A243" s="307" t="s">
        <v>47</v>
      </c>
      <c r="B243" s="308"/>
      <c r="C243" s="204">
        <f>SUM(C238:C242)</f>
        <v>400</v>
      </c>
      <c r="D243" s="137">
        <f>SUM(D240:D242)</f>
        <v>2.9649999999999999</v>
      </c>
      <c r="E243" s="137">
        <f>SUM(E240:E242)</f>
        <v>0.38</v>
      </c>
      <c r="F243" s="137">
        <f>SUM(F240:F242)</f>
        <v>28.71</v>
      </c>
      <c r="G243" s="137">
        <f>SUM(G240:G242)</f>
        <v>130.6</v>
      </c>
      <c r="H243" s="204"/>
      <c r="L243" s="136"/>
      <c r="M243" s="209"/>
      <c r="N243" s="209"/>
      <c r="O243" s="209"/>
      <c r="P243" s="209"/>
      <c r="Q243" s="209"/>
      <c r="R243" s="209"/>
    </row>
    <row r="244" spans="1:18" ht="50.25" customHeight="1" x14ac:dyDescent="0.3">
      <c r="A244" s="307" t="s">
        <v>105</v>
      </c>
      <c r="B244" s="308"/>
      <c r="C244" s="217">
        <f>C243+C237+C234+C226+C225</f>
        <v>1520</v>
      </c>
      <c r="D244" s="137">
        <f>D243+D237+D234+D226</f>
        <v>34.048000000000002</v>
      </c>
      <c r="E244" s="137">
        <f>E243+E237+E234+E226</f>
        <v>28.413</v>
      </c>
      <c r="F244" s="137">
        <f>F243+F237+F234+F226</f>
        <v>196.983</v>
      </c>
      <c r="G244" s="137">
        <f>G243+G237+G234+G226</f>
        <v>1180.1500000000001</v>
      </c>
      <c r="H244" s="204"/>
      <c r="L244" s="136"/>
      <c r="M244" s="209"/>
      <c r="N244" s="209"/>
      <c r="O244" s="209"/>
      <c r="P244" s="209"/>
      <c r="Q244" s="209"/>
      <c r="R244" s="209"/>
    </row>
    <row r="245" spans="1:18" ht="50.25" customHeight="1" x14ac:dyDescent="0.25">
      <c r="A245" s="383" t="s">
        <v>194</v>
      </c>
      <c r="B245" s="384"/>
      <c r="C245" s="153">
        <v>1500</v>
      </c>
      <c r="D245" s="123">
        <v>42</v>
      </c>
      <c r="E245" s="123">
        <v>47</v>
      </c>
      <c r="F245" s="123">
        <v>203</v>
      </c>
      <c r="G245" s="123">
        <v>1400</v>
      </c>
      <c r="H245" s="153"/>
      <c r="I245" s="5"/>
      <c r="J245" s="5"/>
      <c r="K245" s="15"/>
      <c r="L245" s="47"/>
      <c r="M245" s="49"/>
      <c r="N245" s="49"/>
      <c r="O245" s="49"/>
      <c r="P245" s="49"/>
      <c r="Q245" s="49"/>
      <c r="R245" s="50"/>
    </row>
    <row r="246" spans="1:18" ht="50.25" customHeight="1" x14ac:dyDescent="0.3">
      <c r="A246" s="328" t="s">
        <v>5</v>
      </c>
      <c r="B246" s="328" t="s">
        <v>6</v>
      </c>
      <c r="C246" s="329" t="s">
        <v>7</v>
      </c>
      <c r="D246" s="328" t="s">
        <v>8</v>
      </c>
      <c r="E246" s="328"/>
      <c r="F246" s="328"/>
      <c r="G246" s="328" t="s">
        <v>9</v>
      </c>
      <c r="H246" s="329" t="s">
        <v>10</v>
      </c>
      <c r="K246" s="210"/>
      <c r="L246" s="311" t="s">
        <v>6</v>
      </c>
      <c r="M246" s="311" t="s">
        <v>7</v>
      </c>
      <c r="N246" s="311" t="s">
        <v>8</v>
      </c>
      <c r="O246" s="311"/>
      <c r="P246" s="311"/>
      <c r="Q246" s="311" t="s">
        <v>9</v>
      </c>
      <c r="R246" s="320" t="s">
        <v>10</v>
      </c>
    </row>
    <row r="247" spans="1:18" ht="50.25" customHeight="1" x14ac:dyDescent="0.3">
      <c r="A247" s="328"/>
      <c r="B247" s="328"/>
      <c r="C247" s="329"/>
      <c r="D247" s="203" t="s">
        <v>11</v>
      </c>
      <c r="E247" s="203" t="s">
        <v>12</v>
      </c>
      <c r="F247" s="203" t="s">
        <v>13</v>
      </c>
      <c r="G247" s="328"/>
      <c r="H247" s="329"/>
      <c r="K247" s="210"/>
      <c r="L247" s="312"/>
      <c r="M247" s="312"/>
      <c r="N247" s="209" t="s">
        <v>11</v>
      </c>
      <c r="O247" s="209" t="s">
        <v>12</v>
      </c>
      <c r="P247" s="209" t="s">
        <v>13</v>
      </c>
      <c r="Q247" s="312"/>
      <c r="R247" s="321"/>
    </row>
    <row r="248" spans="1:18" ht="50.25" customHeight="1" x14ac:dyDescent="0.3">
      <c r="A248" s="213" t="s">
        <v>259</v>
      </c>
      <c r="B248" s="214"/>
      <c r="C248" s="213"/>
      <c r="D248" s="215"/>
      <c r="E248" s="215"/>
      <c r="F248" s="215"/>
      <c r="G248" s="215"/>
      <c r="H248" s="213"/>
      <c r="L248" s="136"/>
      <c r="M248" s="209"/>
      <c r="N248" s="209"/>
      <c r="O248" s="209"/>
      <c r="P248" s="209"/>
      <c r="Q248" s="209"/>
      <c r="R248" s="152"/>
    </row>
    <row r="249" spans="1:18" ht="50.25" customHeight="1" x14ac:dyDescent="0.25">
      <c r="A249" s="336" t="s">
        <v>15</v>
      </c>
      <c r="B249" s="26" t="s">
        <v>89</v>
      </c>
      <c r="C249" s="200">
        <v>150</v>
      </c>
      <c r="D249" s="201">
        <f t="shared" ref="D249:E251" si="76">(N249)/M249*C249</f>
        <v>4.8</v>
      </c>
      <c r="E249" s="201">
        <f t="shared" si="76"/>
        <v>8.5499999999999989</v>
      </c>
      <c r="F249" s="201">
        <f>P249/M249*C249</f>
        <v>26.820000000000004</v>
      </c>
      <c r="G249" s="201">
        <f>Q249/M249*C249</f>
        <v>203.4</v>
      </c>
      <c r="H249" s="202">
        <v>261</v>
      </c>
      <c r="I249" s="5"/>
      <c r="J249" s="5"/>
      <c r="K249" s="15"/>
      <c r="L249" s="26" t="s">
        <v>89</v>
      </c>
      <c r="M249" s="198">
        <v>1000</v>
      </c>
      <c r="N249" s="198">
        <v>32</v>
      </c>
      <c r="O249" s="198">
        <v>57</v>
      </c>
      <c r="P249" s="198">
        <v>178.8</v>
      </c>
      <c r="Q249" s="198">
        <v>1356</v>
      </c>
      <c r="R249" s="199">
        <v>261</v>
      </c>
    </row>
    <row r="250" spans="1:18" ht="50.25" customHeight="1" x14ac:dyDescent="0.25">
      <c r="A250" s="336"/>
      <c r="B250" s="26" t="s">
        <v>52</v>
      </c>
      <c r="C250" s="200">
        <v>150</v>
      </c>
      <c r="D250" s="201">
        <f t="shared" si="76"/>
        <v>2.4</v>
      </c>
      <c r="E250" s="201">
        <f t="shared" si="76"/>
        <v>2.0249999999999999</v>
      </c>
      <c r="F250" s="201">
        <f>P250/M250*C250</f>
        <v>11.925000000000001</v>
      </c>
      <c r="G250" s="201">
        <f>Q250/M250*C250</f>
        <v>59.25</v>
      </c>
      <c r="H250" s="202">
        <v>513</v>
      </c>
      <c r="I250" s="5"/>
      <c r="J250" s="5"/>
      <c r="K250" s="15"/>
      <c r="L250" s="26" t="s">
        <v>53</v>
      </c>
      <c r="M250" s="198">
        <v>200</v>
      </c>
      <c r="N250" s="198">
        <v>3.2</v>
      </c>
      <c r="O250" s="198">
        <v>2.7</v>
      </c>
      <c r="P250" s="198">
        <v>15.9</v>
      </c>
      <c r="Q250" s="198">
        <v>79</v>
      </c>
      <c r="R250" s="199">
        <v>513</v>
      </c>
    </row>
    <row r="251" spans="1:18" ht="50.25" customHeight="1" x14ac:dyDescent="0.3">
      <c r="A251" s="336"/>
      <c r="B251" s="156" t="s">
        <v>270</v>
      </c>
      <c r="C251" s="204">
        <v>45</v>
      </c>
      <c r="D251" s="137">
        <f t="shared" si="76"/>
        <v>6.4285714285714279</v>
      </c>
      <c r="E251" s="137">
        <f t="shared" si="76"/>
        <v>10.414285714285713</v>
      </c>
      <c r="F251" s="137">
        <f>P251/M251*C251</f>
        <v>9.5142857142857142</v>
      </c>
      <c r="G251" s="137">
        <f>Q251/M251*C251</f>
        <v>158.14285714285714</v>
      </c>
      <c r="H251" s="204">
        <v>97</v>
      </c>
      <c r="L251" s="136" t="s">
        <v>72</v>
      </c>
      <c r="M251" s="209">
        <v>35</v>
      </c>
      <c r="N251" s="209">
        <v>5</v>
      </c>
      <c r="O251" s="209">
        <v>8.1</v>
      </c>
      <c r="P251" s="209">
        <v>7.4</v>
      </c>
      <c r="Q251" s="209">
        <v>123</v>
      </c>
      <c r="R251" s="152">
        <v>97</v>
      </c>
    </row>
    <row r="252" spans="1:18" ht="50.25" customHeight="1" x14ac:dyDescent="0.3">
      <c r="A252" s="336"/>
      <c r="B252" s="216" t="s">
        <v>235</v>
      </c>
      <c r="C252" s="204">
        <v>100</v>
      </c>
      <c r="D252" s="217">
        <f>(N252)/M252*C252</f>
        <v>0.4</v>
      </c>
      <c r="E252" s="217">
        <f>(O252)/N252*D252</f>
        <v>0.4</v>
      </c>
      <c r="F252" s="217">
        <f>(P252)/O252*E252</f>
        <v>9.8000000000000007</v>
      </c>
      <c r="G252" s="217">
        <f>Q252/M252*C252</f>
        <v>47</v>
      </c>
      <c r="H252" s="204">
        <v>118</v>
      </c>
      <c r="I252" s="240"/>
      <c r="J252" s="240"/>
      <c r="K252" s="241"/>
      <c r="L252" s="216" t="s">
        <v>235</v>
      </c>
      <c r="M252" s="152">
        <v>100</v>
      </c>
      <c r="N252" s="152">
        <v>0.4</v>
      </c>
      <c r="O252" s="152">
        <v>0.4</v>
      </c>
      <c r="P252" s="152">
        <v>9.8000000000000007</v>
      </c>
      <c r="Q252" s="152">
        <v>47</v>
      </c>
      <c r="R252" s="152">
        <v>118</v>
      </c>
    </row>
    <row r="253" spans="1:18" ht="50.25" customHeight="1" x14ac:dyDescent="0.3">
      <c r="A253" s="307" t="s">
        <v>21</v>
      </c>
      <c r="B253" s="330"/>
      <c r="C253" s="204">
        <f>C249+C250+C251</f>
        <v>345</v>
      </c>
      <c r="D253" s="204">
        <f>D249+D250+D251</f>
        <v>13.628571428571426</v>
      </c>
      <c r="E253" s="204">
        <f>E249+E250+E251</f>
        <v>20.989285714285714</v>
      </c>
      <c r="F253" s="204">
        <f>F249+F250+F251</f>
        <v>48.259285714285717</v>
      </c>
      <c r="G253" s="204">
        <f>G249+G250+G251</f>
        <v>420.79285714285709</v>
      </c>
      <c r="H253" s="204"/>
      <c r="L253" s="136"/>
      <c r="M253" s="209"/>
      <c r="N253" s="209"/>
      <c r="O253" s="209"/>
      <c r="P253" s="209"/>
      <c r="Q253" s="209"/>
      <c r="R253" s="209"/>
    </row>
    <row r="254" spans="1:18" ht="50.25" customHeight="1" x14ac:dyDescent="0.25">
      <c r="A254" s="362" t="s">
        <v>22</v>
      </c>
      <c r="B254" s="26" t="s">
        <v>156</v>
      </c>
      <c r="C254" s="200">
        <v>150</v>
      </c>
      <c r="D254" s="201">
        <f>(N254)/M254*C254</f>
        <v>3.69</v>
      </c>
      <c r="E254" s="201">
        <f>(O254)/N254*D254</f>
        <v>1.47</v>
      </c>
      <c r="F254" s="201">
        <f>P254/M254*C254</f>
        <v>6.4050000000000002</v>
      </c>
      <c r="G254" s="201">
        <f>Q254/M254*C254</f>
        <v>54.449999999999996</v>
      </c>
      <c r="H254" s="202">
        <v>157</v>
      </c>
      <c r="I254" s="5"/>
      <c r="J254" s="5"/>
      <c r="K254" s="15"/>
      <c r="L254" s="26" t="s">
        <v>156</v>
      </c>
      <c r="M254" s="198">
        <v>1000</v>
      </c>
      <c r="N254" s="198">
        <v>24.6</v>
      </c>
      <c r="O254" s="198">
        <v>9.8000000000000007</v>
      </c>
      <c r="P254" s="198">
        <v>42.7</v>
      </c>
      <c r="Q254" s="198">
        <v>363</v>
      </c>
      <c r="R254" s="199">
        <v>157</v>
      </c>
    </row>
    <row r="255" spans="1:18" ht="50.25" customHeight="1" x14ac:dyDescent="0.25">
      <c r="A255" s="374"/>
      <c r="B255" s="26" t="s">
        <v>129</v>
      </c>
      <c r="C255" s="200">
        <v>50</v>
      </c>
      <c r="D255" s="201">
        <f t="shared" ref="D255:E256" si="77">(N255)/M255*C255</f>
        <v>11</v>
      </c>
      <c r="E255" s="201">
        <f t="shared" si="77"/>
        <v>9.5</v>
      </c>
      <c r="F255" s="201">
        <f>P255/M255*C255</f>
        <v>0.95</v>
      </c>
      <c r="G255" s="201">
        <f>Q255/M255*C255</f>
        <v>133.5</v>
      </c>
      <c r="H255" s="202">
        <v>395</v>
      </c>
      <c r="I255" s="5"/>
      <c r="J255" s="5"/>
      <c r="K255" s="15"/>
      <c r="L255" s="26" t="s">
        <v>129</v>
      </c>
      <c r="M255" s="198">
        <v>100</v>
      </c>
      <c r="N255" s="198">
        <v>22</v>
      </c>
      <c r="O255" s="198">
        <v>19</v>
      </c>
      <c r="P255" s="198">
        <v>1.9</v>
      </c>
      <c r="Q255" s="198">
        <v>267</v>
      </c>
      <c r="R255" s="199">
        <v>395</v>
      </c>
    </row>
    <row r="256" spans="1:18" ht="50.25" customHeight="1" x14ac:dyDescent="0.25">
      <c r="A256" s="374"/>
      <c r="B256" s="52" t="s">
        <v>130</v>
      </c>
      <c r="C256" s="30">
        <v>100</v>
      </c>
      <c r="D256" s="201">
        <f t="shared" si="77"/>
        <v>2.2000000000000002</v>
      </c>
      <c r="E256" s="201">
        <f t="shared" si="77"/>
        <v>6.6</v>
      </c>
      <c r="F256" s="201">
        <f>P256/M256*C256</f>
        <v>9.1</v>
      </c>
      <c r="G256" s="201">
        <f>Q256/M256*C256</f>
        <v>104.5</v>
      </c>
      <c r="H256" s="32">
        <v>196</v>
      </c>
      <c r="I256" s="5"/>
      <c r="J256" s="5"/>
      <c r="K256" s="15"/>
      <c r="L256" s="52" t="s">
        <v>130</v>
      </c>
      <c r="M256" s="34">
        <v>200</v>
      </c>
      <c r="N256" s="34">
        <v>4.4000000000000004</v>
      </c>
      <c r="O256" s="34">
        <v>13.2</v>
      </c>
      <c r="P256" s="34">
        <v>18.2</v>
      </c>
      <c r="Q256" s="34">
        <v>209</v>
      </c>
      <c r="R256" s="35">
        <v>196</v>
      </c>
    </row>
    <row r="257" spans="1:18" ht="50.25" customHeight="1" x14ac:dyDescent="0.25">
      <c r="A257" s="374"/>
      <c r="B257" s="26" t="s">
        <v>32</v>
      </c>
      <c r="C257" s="200">
        <v>150</v>
      </c>
      <c r="D257" s="201">
        <f>(N257)/M257*C257</f>
        <v>0.375</v>
      </c>
      <c r="E257" s="201">
        <f>(O257)/N257*D257</f>
        <v>0</v>
      </c>
      <c r="F257" s="201">
        <f>P257/M257*C257</f>
        <v>20.25</v>
      </c>
      <c r="G257" s="201">
        <f>Q257/M257*C257</f>
        <v>82.5</v>
      </c>
      <c r="H257" s="202">
        <v>527</v>
      </c>
      <c r="I257" s="5"/>
      <c r="J257" s="5"/>
      <c r="K257" s="15"/>
      <c r="L257" s="26" t="s">
        <v>32</v>
      </c>
      <c r="M257" s="198">
        <v>200</v>
      </c>
      <c r="N257" s="198">
        <v>0.5</v>
      </c>
      <c r="O257" s="198">
        <v>0</v>
      </c>
      <c r="P257" s="198">
        <v>27</v>
      </c>
      <c r="Q257" s="198">
        <v>110</v>
      </c>
      <c r="R257" s="199">
        <v>527</v>
      </c>
    </row>
    <row r="258" spans="1:18" ht="50.25" customHeight="1" x14ac:dyDescent="0.3">
      <c r="A258" s="374"/>
      <c r="B258" s="156" t="s">
        <v>181</v>
      </c>
      <c r="C258" s="204">
        <v>20</v>
      </c>
      <c r="D258" s="137">
        <f t="shared" ref="D258:F259" si="78">(N258)/M258*C258</f>
        <v>1.52</v>
      </c>
      <c r="E258" s="137">
        <f t="shared" si="78"/>
        <v>0.16</v>
      </c>
      <c r="F258" s="137">
        <f t="shared" si="78"/>
        <v>9.84</v>
      </c>
      <c r="G258" s="137">
        <f t="shared" ref="G258:G259" si="79">Q258/M258*C258</f>
        <v>47</v>
      </c>
      <c r="H258" s="204">
        <v>114</v>
      </c>
      <c r="L258" s="136" t="s">
        <v>33</v>
      </c>
      <c r="M258" s="209">
        <v>100</v>
      </c>
      <c r="N258" s="209">
        <v>7.6</v>
      </c>
      <c r="O258" s="209">
        <v>0.8</v>
      </c>
      <c r="P258" s="209">
        <v>49.2</v>
      </c>
      <c r="Q258" s="209">
        <v>235</v>
      </c>
      <c r="R258" s="152">
        <v>114</v>
      </c>
    </row>
    <row r="259" spans="1:18" ht="50.25" customHeight="1" x14ac:dyDescent="0.3">
      <c r="A259" s="375"/>
      <c r="B259" s="156" t="s">
        <v>217</v>
      </c>
      <c r="C259" s="204">
        <v>20</v>
      </c>
      <c r="D259" s="137">
        <f t="shared" si="78"/>
        <v>1.32</v>
      </c>
      <c r="E259" s="137">
        <f t="shared" si="78"/>
        <v>0.24000000000000002</v>
      </c>
      <c r="F259" s="137">
        <f t="shared" si="78"/>
        <v>6.6800000000000006</v>
      </c>
      <c r="G259" s="137">
        <f t="shared" si="79"/>
        <v>34.799999999999997</v>
      </c>
      <c r="H259" s="204">
        <v>115</v>
      </c>
      <c r="L259" s="136" t="s">
        <v>34</v>
      </c>
      <c r="M259" s="209">
        <v>100</v>
      </c>
      <c r="N259" s="209">
        <v>6.6</v>
      </c>
      <c r="O259" s="209">
        <v>1.2</v>
      </c>
      <c r="P259" s="209">
        <v>33.4</v>
      </c>
      <c r="Q259" s="209">
        <v>174</v>
      </c>
      <c r="R259" s="152">
        <v>115</v>
      </c>
    </row>
    <row r="260" spans="1:18" ht="50.25" customHeight="1" x14ac:dyDescent="0.3">
      <c r="A260" s="307" t="s">
        <v>35</v>
      </c>
      <c r="B260" s="308"/>
      <c r="C260" s="204">
        <f>SUM(C254:C259)</f>
        <v>490</v>
      </c>
      <c r="D260" s="204">
        <f>SUM(D254:D259)</f>
        <v>20.105</v>
      </c>
      <c r="E260" s="204">
        <f>SUM(E254:E259)</f>
        <v>17.97</v>
      </c>
      <c r="F260" s="204">
        <f>SUM(F254:F259)</f>
        <v>53.225000000000001</v>
      </c>
      <c r="G260" s="204">
        <f>SUM(G254:G259)</f>
        <v>456.75</v>
      </c>
      <c r="H260" s="204"/>
      <c r="L260" s="136"/>
      <c r="M260" s="209"/>
      <c r="N260" s="209"/>
      <c r="O260" s="209"/>
      <c r="P260" s="209"/>
      <c r="Q260" s="209"/>
      <c r="R260" s="152"/>
    </row>
    <row r="261" spans="1:18" ht="50.25" customHeight="1" x14ac:dyDescent="0.25">
      <c r="A261" s="328" t="s">
        <v>36</v>
      </c>
      <c r="B261" s="26" t="s">
        <v>261</v>
      </c>
      <c r="C261" s="200">
        <v>40</v>
      </c>
      <c r="D261" s="201">
        <f>(N261)/M261*C261</f>
        <v>3</v>
      </c>
      <c r="E261" s="201">
        <f>(O261)/N261*D261</f>
        <v>3.9200000000000008</v>
      </c>
      <c r="F261" s="201">
        <f>P261/M261*C261</f>
        <v>29.760000000000005</v>
      </c>
      <c r="G261" s="201">
        <f>Q261/M261*C261</f>
        <v>166.8</v>
      </c>
      <c r="H261" s="202">
        <v>609</v>
      </c>
      <c r="I261" s="5"/>
      <c r="J261" s="5"/>
      <c r="K261" s="15"/>
      <c r="L261" s="26" t="s">
        <v>37</v>
      </c>
      <c r="M261" s="198">
        <v>100</v>
      </c>
      <c r="N261" s="198">
        <v>7.5</v>
      </c>
      <c r="O261" s="198">
        <v>9.8000000000000007</v>
      </c>
      <c r="P261" s="198">
        <v>74.400000000000006</v>
      </c>
      <c r="Q261" s="198">
        <v>417</v>
      </c>
      <c r="R261" s="199">
        <v>609</v>
      </c>
    </row>
    <row r="262" spans="1:18" ht="50.25" customHeight="1" x14ac:dyDescent="0.25">
      <c r="A262" s="328"/>
      <c r="B262" s="26" t="s">
        <v>262</v>
      </c>
      <c r="C262" s="200">
        <v>160</v>
      </c>
      <c r="D262" s="201">
        <f>(N262)/M262*C262</f>
        <v>8</v>
      </c>
      <c r="E262" s="201">
        <f>(O262)/N262*D262</f>
        <v>5.12</v>
      </c>
      <c r="F262" s="201">
        <f>P262/M262*C262</f>
        <v>13.600000000000001</v>
      </c>
      <c r="G262" s="201">
        <f>Q262/M262*C262</f>
        <v>139.19999999999999</v>
      </c>
      <c r="H262" s="202">
        <v>536</v>
      </c>
      <c r="I262" s="5"/>
      <c r="J262" s="5"/>
      <c r="K262" s="15"/>
      <c r="L262" s="26" t="s">
        <v>83</v>
      </c>
      <c r="M262" s="198">
        <v>200</v>
      </c>
      <c r="N262" s="198">
        <v>10</v>
      </c>
      <c r="O262" s="198">
        <v>6.4</v>
      </c>
      <c r="P262" s="198">
        <v>17</v>
      </c>
      <c r="Q262" s="198">
        <v>174</v>
      </c>
      <c r="R262" s="199">
        <v>536</v>
      </c>
    </row>
    <row r="263" spans="1:18" ht="50.25" customHeight="1" x14ac:dyDescent="0.3">
      <c r="A263" s="307" t="s">
        <v>39</v>
      </c>
      <c r="B263" s="308"/>
      <c r="C263" s="204">
        <f>SUM(C261:C262)</f>
        <v>200</v>
      </c>
      <c r="D263" s="204">
        <f t="shared" ref="D263:G263" si="80">SUM(D261:D262)</f>
        <v>11</v>
      </c>
      <c r="E263" s="204">
        <f t="shared" si="80"/>
        <v>9.0400000000000009</v>
      </c>
      <c r="F263" s="204">
        <f t="shared" si="80"/>
        <v>43.360000000000007</v>
      </c>
      <c r="G263" s="204">
        <f t="shared" si="80"/>
        <v>306</v>
      </c>
      <c r="H263" s="204"/>
      <c r="L263" s="136"/>
      <c r="M263" s="209"/>
      <c r="N263" s="209"/>
      <c r="O263" s="209"/>
      <c r="P263" s="209"/>
      <c r="Q263" s="209"/>
      <c r="R263" s="152"/>
    </row>
    <row r="264" spans="1:18" ht="50.25" customHeight="1" x14ac:dyDescent="0.25">
      <c r="A264" s="362" t="s">
        <v>40</v>
      </c>
      <c r="B264" s="26" t="s">
        <v>263</v>
      </c>
      <c r="C264" s="200">
        <v>170</v>
      </c>
      <c r="D264" s="201">
        <f>(N264)/M264*C264</f>
        <v>8.5</v>
      </c>
      <c r="E264" s="201">
        <f>(O264)/N264*D264</f>
        <v>8.33</v>
      </c>
      <c r="F264" s="201">
        <f>P264/M264*C264</f>
        <v>44.03</v>
      </c>
      <c r="G264" s="201">
        <f>Q264/M264*C264</f>
        <v>293.25</v>
      </c>
      <c r="H264" s="202">
        <v>292</v>
      </c>
      <c r="I264" s="5"/>
      <c r="J264" s="5"/>
      <c r="K264" s="15"/>
      <c r="L264" s="26" t="s">
        <v>171</v>
      </c>
      <c r="M264" s="198">
        <v>200</v>
      </c>
      <c r="N264" s="198">
        <v>10</v>
      </c>
      <c r="O264" s="198">
        <v>9.8000000000000007</v>
      </c>
      <c r="P264" s="198">
        <v>51.8</v>
      </c>
      <c r="Q264" s="198">
        <v>345</v>
      </c>
      <c r="R264" s="199">
        <v>292</v>
      </c>
    </row>
    <row r="265" spans="1:18" ht="50.25" customHeight="1" x14ac:dyDescent="0.3">
      <c r="A265" s="363"/>
      <c r="B265" s="136" t="s">
        <v>264</v>
      </c>
      <c r="C265" s="209">
        <v>20</v>
      </c>
      <c r="D265" s="201">
        <f>(N265)/M265*C265</f>
        <v>0.01</v>
      </c>
      <c r="E265" s="201">
        <f>(O265)/N265*D265</f>
        <v>4.0000000000000001E-3</v>
      </c>
      <c r="F265" s="201">
        <f>P265/M265*C265</f>
        <v>2.74</v>
      </c>
      <c r="G265" s="201">
        <f>Q265/M265*C265</f>
        <v>11.040000000000001</v>
      </c>
      <c r="H265" s="152"/>
      <c r="L265" s="33" t="s">
        <v>173</v>
      </c>
      <c r="M265" s="34">
        <v>1000</v>
      </c>
      <c r="N265" s="34">
        <v>0.5</v>
      </c>
      <c r="O265" s="34">
        <v>0.2</v>
      </c>
      <c r="P265" s="34">
        <v>137</v>
      </c>
      <c r="Q265" s="34">
        <v>552</v>
      </c>
      <c r="R265" s="35">
        <v>476</v>
      </c>
    </row>
    <row r="266" spans="1:18" ht="50.25" customHeight="1" x14ac:dyDescent="0.25">
      <c r="A266" s="363"/>
      <c r="B266" s="26" t="s">
        <v>260</v>
      </c>
      <c r="C266" s="200">
        <v>170</v>
      </c>
      <c r="D266" s="201">
        <f t="shared" ref="D266:F268" si="81">(N266)/M266*C266</f>
        <v>0.42499999999999999</v>
      </c>
      <c r="E266" s="201">
        <f t="shared" si="81"/>
        <v>0.17</v>
      </c>
      <c r="F266" s="201">
        <f>P266/M266*C266</f>
        <v>19.635000000000002</v>
      </c>
      <c r="G266" s="201">
        <f>Q266/M266*C266</f>
        <v>81.599999999999994</v>
      </c>
      <c r="H266" s="202">
        <v>526</v>
      </c>
      <c r="I266" s="5"/>
      <c r="J266" s="5"/>
      <c r="K266" s="15"/>
      <c r="L266" s="26" t="s">
        <v>119</v>
      </c>
      <c r="M266" s="198">
        <v>200</v>
      </c>
      <c r="N266" s="198">
        <v>0.5</v>
      </c>
      <c r="O266" s="198">
        <v>0.2</v>
      </c>
      <c r="P266" s="198">
        <v>23.1</v>
      </c>
      <c r="Q266" s="198">
        <v>96</v>
      </c>
      <c r="R266" s="199">
        <v>526</v>
      </c>
    </row>
    <row r="267" spans="1:18" ht="50.25" customHeight="1" x14ac:dyDescent="0.3">
      <c r="A267" s="363"/>
      <c r="B267" s="156" t="s">
        <v>181</v>
      </c>
      <c r="C267" s="204">
        <v>20</v>
      </c>
      <c r="D267" s="137">
        <f t="shared" si="81"/>
        <v>1.52</v>
      </c>
      <c r="E267" s="137">
        <f t="shared" si="81"/>
        <v>0.16</v>
      </c>
      <c r="F267" s="137">
        <f t="shared" si="81"/>
        <v>9.84</v>
      </c>
      <c r="G267" s="137">
        <f t="shared" ref="G267:G268" si="82">Q267/M267*C267</f>
        <v>47</v>
      </c>
      <c r="H267" s="204">
        <v>114</v>
      </c>
      <c r="L267" s="136" t="s">
        <v>33</v>
      </c>
      <c r="M267" s="209">
        <v>100</v>
      </c>
      <c r="N267" s="209">
        <v>7.6</v>
      </c>
      <c r="O267" s="209">
        <v>0.8</v>
      </c>
      <c r="P267" s="209">
        <v>49.2</v>
      </c>
      <c r="Q267" s="209">
        <v>235</v>
      </c>
      <c r="R267" s="152">
        <v>114</v>
      </c>
    </row>
    <row r="268" spans="1:18" ht="50.25" customHeight="1" x14ac:dyDescent="0.3">
      <c r="A268" s="363"/>
      <c r="B268" s="156" t="s">
        <v>217</v>
      </c>
      <c r="C268" s="204">
        <v>20</v>
      </c>
      <c r="D268" s="137">
        <f t="shared" si="81"/>
        <v>1.32</v>
      </c>
      <c r="E268" s="137">
        <f t="shared" si="81"/>
        <v>0.24000000000000002</v>
      </c>
      <c r="F268" s="137">
        <f t="shared" si="81"/>
        <v>6.6800000000000006</v>
      </c>
      <c r="G268" s="137">
        <f t="shared" si="82"/>
        <v>34.799999999999997</v>
      </c>
      <c r="H268" s="204">
        <v>115</v>
      </c>
      <c r="L268" s="136" t="s">
        <v>34</v>
      </c>
      <c r="M268" s="209">
        <v>100</v>
      </c>
      <c r="N268" s="209">
        <v>6.6</v>
      </c>
      <c r="O268" s="209">
        <v>1.2</v>
      </c>
      <c r="P268" s="209">
        <v>33.4</v>
      </c>
      <c r="Q268" s="209">
        <v>174</v>
      </c>
      <c r="R268" s="152">
        <v>115</v>
      </c>
    </row>
    <row r="269" spans="1:18" ht="50.25" customHeight="1" x14ac:dyDescent="0.3">
      <c r="A269" s="307" t="s">
        <v>47</v>
      </c>
      <c r="B269" s="308"/>
      <c r="C269" s="204">
        <f>SUM(C264:C268)</f>
        <v>400</v>
      </c>
      <c r="D269" s="137">
        <f>SUM(D266:D268)</f>
        <v>3.2650000000000001</v>
      </c>
      <c r="E269" s="137">
        <f>SUM(E266:E268)</f>
        <v>0.57000000000000006</v>
      </c>
      <c r="F269" s="137">
        <f>SUM(F266:F268)</f>
        <v>36.155000000000001</v>
      </c>
      <c r="G269" s="137">
        <f>SUM(G266:G268)</f>
        <v>163.39999999999998</v>
      </c>
      <c r="H269" s="204"/>
      <c r="L269" s="136"/>
      <c r="M269" s="209"/>
      <c r="N269" s="209"/>
      <c r="O269" s="209"/>
      <c r="P269" s="209"/>
      <c r="Q269" s="209"/>
      <c r="R269" s="209"/>
    </row>
    <row r="270" spans="1:18" ht="50.25" customHeight="1" x14ac:dyDescent="0.3">
      <c r="A270" s="307" t="s">
        <v>121</v>
      </c>
      <c r="B270" s="308"/>
      <c r="C270" s="217">
        <f>C269+C263+C260+C253+C252</f>
        <v>1535</v>
      </c>
      <c r="D270" s="137">
        <f>D269+D263+D260+D253</f>
        <v>47.998571428571431</v>
      </c>
      <c r="E270" s="137">
        <f>E269+E263+E260+E253</f>
        <v>48.569285714285712</v>
      </c>
      <c r="F270" s="137">
        <f>F269+F263+F260+F253</f>
        <v>180.99928571428572</v>
      </c>
      <c r="G270" s="137">
        <f>G269+G263+G260+G253</f>
        <v>1346.9428571428571</v>
      </c>
      <c r="H270" s="204"/>
      <c r="L270" s="136"/>
      <c r="M270" s="209"/>
      <c r="N270" s="209"/>
      <c r="O270" s="209"/>
      <c r="P270" s="209"/>
      <c r="Q270" s="209"/>
      <c r="R270" s="209"/>
    </row>
    <row r="271" spans="1:18" ht="50.25" customHeight="1" x14ac:dyDescent="0.25">
      <c r="A271" s="383" t="s">
        <v>194</v>
      </c>
      <c r="B271" s="384"/>
      <c r="C271" s="153">
        <v>1500</v>
      </c>
      <c r="D271" s="123">
        <v>42</v>
      </c>
      <c r="E271" s="123">
        <v>47</v>
      </c>
      <c r="F271" s="123">
        <v>203</v>
      </c>
      <c r="G271" s="123">
        <v>1400</v>
      </c>
      <c r="H271" s="153"/>
      <c r="I271" s="5"/>
      <c r="J271" s="5"/>
      <c r="K271" s="15"/>
      <c r="L271" s="47"/>
      <c r="M271" s="49"/>
      <c r="N271" s="49"/>
      <c r="O271" s="49"/>
      <c r="P271" s="49"/>
      <c r="Q271" s="49"/>
      <c r="R271" s="50"/>
    </row>
    <row r="272" spans="1:18" ht="50.25" customHeight="1" x14ac:dyDescent="0.3">
      <c r="A272" s="371" t="s">
        <v>122</v>
      </c>
      <c r="B272" s="372"/>
      <c r="C272" s="235">
        <f>(C270+C244+C217+C190+C166)/5</f>
        <v>1533</v>
      </c>
      <c r="D272" s="235">
        <f>(D270+D244+D217+D190+D166)/5</f>
        <v>46.493542857142856</v>
      </c>
      <c r="E272" s="235">
        <f>(E270+E244+E217+E190+E166)/5</f>
        <v>52.225028571428574</v>
      </c>
      <c r="F272" s="235">
        <f>(F270+F244+F217+F190+F166)/5</f>
        <v>187.43572380952381</v>
      </c>
      <c r="G272" s="235">
        <f>(G270+G244+G217+G190+G166)/5</f>
        <v>1399.5170476190476</v>
      </c>
      <c r="H272" s="237"/>
      <c r="L272" s="251"/>
      <c r="M272" s="251"/>
      <c r="N272" s="251"/>
      <c r="O272" s="251"/>
      <c r="P272" s="251"/>
      <c r="Q272" s="251"/>
      <c r="R272" s="252"/>
    </row>
    <row r="273" spans="1:18" ht="50.25" customHeight="1" x14ac:dyDescent="0.3">
      <c r="A273" s="376" t="s">
        <v>265</v>
      </c>
      <c r="B273" s="377"/>
      <c r="C273" s="264">
        <f>(C272+C140)/2</f>
        <v>1536</v>
      </c>
      <c r="D273" s="264">
        <f>(D272+D140)/2</f>
        <v>42.47909523809524</v>
      </c>
      <c r="E273" s="264">
        <f>(E272+E140)/2</f>
        <v>49.540626190476189</v>
      </c>
      <c r="F273" s="264">
        <f>(F272+F140)/2</f>
        <v>189.26460714285713</v>
      </c>
      <c r="G273" s="264">
        <f>(G272+G140)/2</f>
        <v>1370.3821428571428</v>
      </c>
      <c r="H273" s="265"/>
      <c r="L273" s="251"/>
      <c r="M273" s="251"/>
      <c r="N273" s="251"/>
      <c r="O273" s="251"/>
      <c r="P273" s="251"/>
      <c r="Q273" s="251"/>
      <c r="R273" s="252"/>
    </row>
  </sheetData>
  <mergeCells count="217">
    <mergeCell ref="A272:B272"/>
    <mergeCell ref="A273:B273"/>
    <mergeCell ref="A261:A262"/>
    <mergeCell ref="A263:B263"/>
    <mergeCell ref="A264:A268"/>
    <mergeCell ref="A269:B269"/>
    <mergeCell ref="A270:B270"/>
    <mergeCell ref="A271:B271"/>
    <mergeCell ref="Q246:Q247"/>
    <mergeCell ref="R246:R247"/>
    <mergeCell ref="A249:A252"/>
    <mergeCell ref="A253:B253"/>
    <mergeCell ref="A254:A259"/>
    <mergeCell ref="A260:B260"/>
    <mergeCell ref="D246:F246"/>
    <mergeCell ref="G246:G247"/>
    <mergeCell ref="H246:H247"/>
    <mergeCell ref="L246:L247"/>
    <mergeCell ref="M246:M247"/>
    <mergeCell ref="N246:P246"/>
    <mergeCell ref="A243:B243"/>
    <mergeCell ref="A244:B244"/>
    <mergeCell ref="A245:B245"/>
    <mergeCell ref="A246:A247"/>
    <mergeCell ref="B246:B247"/>
    <mergeCell ref="C246:C247"/>
    <mergeCell ref="A226:B226"/>
    <mergeCell ref="A227:A233"/>
    <mergeCell ref="A234:B234"/>
    <mergeCell ref="A235:A236"/>
    <mergeCell ref="A237:B237"/>
    <mergeCell ref="A238:A242"/>
    <mergeCell ref="L219:L220"/>
    <mergeCell ref="M219:M220"/>
    <mergeCell ref="N219:P219"/>
    <mergeCell ref="Q219:Q220"/>
    <mergeCell ref="R219:R220"/>
    <mergeCell ref="A222:A225"/>
    <mergeCell ref="A219:A220"/>
    <mergeCell ref="B219:B220"/>
    <mergeCell ref="C219:C220"/>
    <mergeCell ref="D219:F219"/>
    <mergeCell ref="G219:G220"/>
    <mergeCell ref="H219:H220"/>
    <mergeCell ref="A208:A209"/>
    <mergeCell ref="A210:B210"/>
    <mergeCell ref="A211:A215"/>
    <mergeCell ref="A216:B216"/>
    <mergeCell ref="A217:B217"/>
    <mergeCell ref="A218:B218"/>
    <mergeCell ref="Q192:Q193"/>
    <mergeCell ref="R192:R193"/>
    <mergeCell ref="A195:A198"/>
    <mergeCell ref="A199:B199"/>
    <mergeCell ref="A200:A206"/>
    <mergeCell ref="A207:B207"/>
    <mergeCell ref="D192:F192"/>
    <mergeCell ref="G192:G193"/>
    <mergeCell ref="H192:H193"/>
    <mergeCell ref="L192:L193"/>
    <mergeCell ref="M192:M193"/>
    <mergeCell ref="N192:P192"/>
    <mergeCell ref="A189:B189"/>
    <mergeCell ref="A190:B190"/>
    <mergeCell ref="A191:B191"/>
    <mergeCell ref="A192:A193"/>
    <mergeCell ref="B192:B193"/>
    <mergeCell ref="C192:C193"/>
    <mergeCell ref="A175:B175"/>
    <mergeCell ref="A176:A180"/>
    <mergeCell ref="A181:B181"/>
    <mergeCell ref="A182:A183"/>
    <mergeCell ref="A184:B184"/>
    <mergeCell ref="A185:A188"/>
    <mergeCell ref="L168:L169"/>
    <mergeCell ref="M168:M169"/>
    <mergeCell ref="N168:P168"/>
    <mergeCell ref="Q168:Q169"/>
    <mergeCell ref="R168:R169"/>
    <mergeCell ref="A171:A174"/>
    <mergeCell ref="A168:A169"/>
    <mergeCell ref="B168:B169"/>
    <mergeCell ref="C168:C169"/>
    <mergeCell ref="D168:F168"/>
    <mergeCell ref="G168:G169"/>
    <mergeCell ref="H168:H169"/>
    <mergeCell ref="A157:B157"/>
    <mergeCell ref="A158:A159"/>
    <mergeCell ref="A161:A164"/>
    <mergeCell ref="A165:B165"/>
    <mergeCell ref="A166:B166"/>
    <mergeCell ref="A167:B167"/>
    <mergeCell ref="N141:P141"/>
    <mergeCell ref="Q141:Q142"/>
    <mergeCell ref="R141:R142"/>
    <mergeCell ref="A144:A147"/>
    <mergeCell ref="A148:B148"/>
    <mergeCell ref="A149:A156"/>
    <mergeCell ref="C141:C142"/>
    <mergeCell ref="D141:F141"/>
    <mergeCell ref="G141:G142"/>
    <mergeCell ref="H141:H142"/>
    <mergeCell ref="L141:L142"/>
    <mergeCell ref="M141:M142"/>
    <mergeCell ref="A137:B137"/>
    <mergeCell ref="A138:B138"/>
    <mergeCell ref="A139:B139"/>
    <mergeCell ref="A140:B140"/>
    <mergeCell ref="A141:A142"/>
    <mergeCell ref="B141:B142"/>
    <mergeCell ref="A120:B120"/>
    <mergeCell ref="A121:A127"/>
    <mergeCell ref="A128:B128"/>
    <mergeCell ref="A129:A130"/>
    <mergeCell ref="A131:B131"/>
    <mergeCell ref="A133:A136"/>
    <mergeCell ref="L113:L114"/>
    <mergeCell ref="M113:M114"/>
    <mergeCell ref="N113:P113"/>
    <mergeCell ref="Q113:Q114"/>
    <mergeCell ref="R113:R114"/>
    <mergeCell ref="A116:A119"/>
    <mergeCell ref="A113:A114"/>
    <mergeCell ref="B113:B114"/>
    <mergeCell ref="C113:C114"/>
    <mergeCell ref="D113:F113"/>
    <mergeCell ref="G113:G114"/>
    <mergeCell ref="H113:H114"/>
    <mergeCell ref="A101:B101"/>
    <mergeCell ref="A102:A103"/>
    <mergeCell ref="A105:A108"/>
    <mergeCell ref="A109:B109"/>
    <mergeCell ref="A111:B111"/>
    <mergeCell ref="A112:B112"/>
    <mergeCell ref="N85:P85"/>
    <mergeCell ref="Q85:Q86"/>
    <mergeCell ref="R85:R86"/>
    <mergeCell ref="A88:A91"/>
    <mergeCell ref="A92:B92"/>
    <mergeCell ref="A93:A100"/>
    <mergeCell ref="C85:C86"/>
    <mergeCell ref="D85:F85"/>
    <mergeCell ref="G85:G86"/>
    <mergeCell ref="H85:H86"/>
    <mergeCell ref="L85:L86"/>
    <mergeCell ref="M85:M86"/>
    <mergeCell ref="A110:B110"/>
    <mergeCell ref="A77:A81"/>
    <mergeCell ref="A82:B82"/>
    <mergeCell ref="A83:B83"/>
    <mergeCell ref="A84:B84"/>
    <mergeCell ref="A85:A86"/>
    <mergeCell ref="B85:B86"/>
    <mergeCell ref="A62:A65"/>
    <mergeCell ref="A66:B66"/>
    <mergeCell ref="A67:A72"/>
    <mergeCell ref="A73:B73"/>
    <mergeCell ref="A74:A75"/>
    <mergeCell ref="A76:B76"/>
    <mergeCell ref="H59:H60"/>
    <mergeCell ref="L59:L60"/>
    <mergeCell ref="M59:M60"/>
    <mergeCell ref="N59:P59"/>
    <mergeCell ref="Q59:Q60"/>
    <mergeCell ref="R59:R60"/>
    <mergeCell ref="A58:B58"/>
    <mergeCell ref="A59:A60"/>
    <mergeCell ref="B59:B60"/>
    <mergeCell ref="C59:C60"/>
    <mergeCell ref="D59:F59"/>
    <mergeCell ref="G59:G60"/>
    <mergeCell ref="A48:B48"/>
    <mergeCell ref="A49:A50"/>
    <mergeCell ref="A51:B51"/>
    <mergeCell ref="A52:A55"/>
    <mergeCell ref="A56:B56"/>
    <mergeCell ref="A57:B57"/>
    <mergeCell ref="N32:P32"/>
    <mergeCell ref="Q32:Q33"/>
    <mergeCell ref="R32:R33"/>
    <mergeCell ref="A35:A38"/>
    <mergeCell ref="A39:B39"/>
    <mergeCell ref="A40:A47"/>
    <mergeCell ref="C32:C33"/>
    <mergeCell ref="D32:F32"/>
    <mergeCell ref="G32:G33"/>
    <mergeCell ref="H32:H33"/>
    <mergeCell ref="L32:L33"/>
    <mergeCell ref="M32:M33"/>
    <mergeCell ref="A24:A28"/>
    <mergeCell ref="A29:B29"/>
    <mergeCell ref="A30:B30"/>
    <mergeCell ref="A31:B31"/>
    <mergeCell ref="A32:A33"/>
    <mergeCell ref="B32:B33"/>
    <mergeCell ref="A7:A10"/>
    <mergeCell ref="A11:B11"/>
    <mergeCell ref="A12:A19"/>
    <mergeCell ref="A20:B20"/>
    <mergeCell ref="A21:A22"/>
    <mergeCell ref="A23:B23"/>
    <mergeCell ref="H4:H5"/>
    <mergeCell ref="L4:L5"/>
    <mergeCell ref="M4:M5"/>
    <mergeCell ref="N4:P4"/>
    <mergeCell ref="Q4:Q5"/>
    <mergeCell ref="R4:R5"/>
    <mergeCell ref="A1:H1"/>
    <mergeCell ref="A2:H2"/>
    <mergeCell ref="L2:R2"/>
    <mergeCell ref="B3:H3"/>
    <mergeCell ref="L3:R3"/>
    <mergeCell ref="A4:A5"/>
    <mergeCell ref="B4:B5"/>
    <mergeCell ref="C4:C5"/>
    <mergeCell ref="D4:F4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1"/>
  <sheetViews>
    <sheetView topLeftCell="A40" zoomScaleNormal="100" workbookViewId="0">
      <selection activeCell="A32" sqref="A32:XFD32"/>
    </sheetView>
  </sheetViews>
  <sheetFormatPr defaultRowHeight="39.75" customHeight="1" x14ac:dyDescent="0.25"/>
  <cols>
    <col min="1" max="1" width="17.140625" style="179" customWidth="1"/>
    <col min="2" max="2" width="57.140625" style="180" customWidth="1"/>
    <col min="3" max="3" width="15.85546875" style="178" customWidth="1"/>
    <col min="4" max="6" width="13.85546875" style="130" customWidth="1"/>
    <col min="7" max="7" width="16" style="130" customWidth="1"/>
    <col min="8" max="8" width="13.7109375" style="178" customWidth="1"/>
    <col min="9" max="10" width="3.140625" style="5" customWidth="1"/>
    <col min="11" max="11" width="3.140625" style="15" customWidth="1"/>
    <col min="12" max="12" width="33.140625" style="16" customWidth="1"/>
    <col min="13" max="13" width="13.42578125" style="17" customWidth="1"/>
    <col min="14" max="17" width="9.140625" style="17" customWidth="1"/>
    <col min="18" max="18" width="15.42578125" style="18" customWidth="1"/>
    <col min="19" max="19" width="9.140625" customWidth="1"/>
  </cols>
  <sheetData>
    <row r="1" spans="1:18" ht="39.75" customHeight="1" thickBot="1" x14ac:dyDescent="0.3">
      <c r="A1" s="380" t="s">
        <v>213</v>
      </c>
      <c r="B1" s="381"/>
      <c r="C1" s="381"/>
      <c r="D1" s="381"/>
      <c r="E1" s="381"/>
      <c r="F1" s="381"/>
      <c r="G1" s="381"/>
      <c r="H1" s="381"/>
    </row>
    <row r="2" spans="1:18" ht="39.75" customHeight="1" thickBot="1" x14ac:dyDescent="0.3">
      <c r="A2" s="410" t="s">
        <v>214</v>
      </c>
      <c r="B2" s="411"/>
      <c r="C2" s="411"/>
      <c r="D2" s="411"/>
      <c r="E2" s="411"/>
      <c r="F2" s="411"/>
      <c r="G2" s="411"/>
      <c r="H2" s="411"/>
      <c r="L2" s="348" t="s">
        <v>1</v>
      </c>
      <c r="M2" s="349"/>
      <c r="N2" s="349"/>
      <c r="O2" s="349"/>
      <c r="P2" s="349"/>
      <c r="Q2" s="349"/>
      <c r="R2" s="350"/>
    </row>
    <row r="3" spans="1:18" ht="88.5" customHeight="1" thickBot="1" x14ac:dyDescent="0.5">
      <c r="A3" s="187" t="s">
        <v>196</v>
      </c>
      <c r="B3" s="412" t="s">
        <v>188</v>
      </c>
      <c r="C3" s="412"/>
      <c r="D3" s="412"/>
      <c r="E3" s="412"/>
      <c r="F3" s="412"/>
      <c r="G3" s="412"/>
      <c r="H3" s="412"/>
      <c r="L3" s="357"/>
      <c r="M3" s="358"/>
      <c r="N3" s="358"/>
      <c r="O3" s="358"/>
      <c r="P3" s="358"/>
      <c r="Q3" s="358"/>
      <c r="R3" s="359"/>
    </row>
    <row r="4" spans="1:18" ht="39.75" customHeight="1" x14ac:dyDescent="0.25">
      <c r="A4" s="398" t="s">
        <v>5</v>
      </c>
      <c r="B4" s="398" t="s">
        <v>6</v>
      </c>
      <c r="C4" s="399" t="s">
        <v>7</v>
      </c>
      <c r="D4" s="398" t="s">
        <v>8</v>
      </c>
      <c r="E4" s="398"/>
      <c r="F4" s="398"/>
      <c r="G4" s="398" t="s">
        <v>9</v>
      </c>
      <c r="H4" s="399" t="s">
        <v>10</v>
      </c>
      <c r="I4" s="21"/>
      <c r="J4" s="21"/>
      <c r="K4" s="21"/>
      <c r="L4" s="327" t="s">
        <v>6</v>
      </c>
      <c r="M4" s="309" t="s">
        <v>7</v>
      </c>
      <c r="N4" s="309" t="s">
        <v>8</v>
      </c>
      <c r="O4" s="309"/>
      <c r="P4" s="309"/>
      <c r="Q4" s="309" t="s">
        <v>9</v>
      </c>
      <c r="R4" s="313" t="s">
        <v>10</v>
      </c>
    </row>
    <row r="5" spans="1:18" ht="39.75" customHeight="1" x14ac:dyDescent="0.25">
      <c r="A5" s="398"/>
      <c r="B5" s="398"/>
      <c r="C5" s="399"/>
      <c r="D5" s="144" t="s">
        <v>11</v>
      </c>
      <c r="E5" s="144" t="s">
        <v>12</v>
      </c>
      <c r="F5" s="144" t="s">
        <v>13</v>
      </c>
      <c r="G5" s="398"/>
      <c r="H5" s="399"/>
      <c r="I5" s="21"/>
      <c r="J5" s="21"/>
      <c r="K5" s="21"/>
      <c r="L5" s="324"/>
      <c r="M5" s="310"/>
      <c r="N5" s="105" t="s">
        <v>11</v>
      </c>
      <c r="O5" s="105" t="s">
        <v>12</v>
      </c>
      <c r="P5" s="105" t="s">
        <v>13</v>
      </c>
      <c r="Q5" s="310"/>
      <c r="R5" s="314"/>
    </row>
    <row r="6" spans="1:18" ht="39.75" customHeight="1" x14ac:dyDescent="0.25">
      <c r="A6" s="119" t="s">
        <v>215</v>
      </c>
      <c r="B6" s="145"/>
      <c r="C6" s="146"/>
      <c r="D6" s="119"/>
      <c r="E6" s="119"/>
      <c r="F6" s="119"/>
      <c r="G6" s="119"/>
      <c r="H6" s="146"/>
      <c r="L6" s="26"/>
      <c r="M6" s="105"/>
      <c r="N6" s="105"/>
      <c r="O6" s="105"/>
      <c r="P6" s="105"/>
      <c r="Q6" s="105"/>
      <c r="R6" s="102"/>
    </row>
    <row r="7" spans="1:18" ht="39.75" customHeight="1" x14ac:dyDescent="0.25">
      <c r="A7" s="391" t="s">
        <v>15</v>
      </c>
      <c r="B7" s="147" t="s">
        <v>16</v>
      </c>
      <c r="C7" s="148">
        <v>150</v>
      </c>
      <c r="D7" s="120">
        <f t="shared" ref="D7:F9" si="0">(N7)/M7*C7</f>
        <v>6.42</v>
      </c>
      <c r="E7" s="120">
        <f t="shared" si="0"/>
        <v>10.59</v>
      </c>
      <c r="F7" s="120">
        <f t="shared" si="0"/>
        <v>23.639999999999997</v>
      </c>
      <c r="G7" s="120">
        <f>Q7/M7*C7</f>
        <v>215.55</v>
      </c>
      <c r="H7" s="148">
        <v>253</v>
      </c>
      <c r="L7" s="26" t="s">
        <v>16</v>
      </c>
      <c r="M7" s="105">
        <v>1000</v>
      </c>
      <c r="N7" s="105">
        <v>42.8</v>
      </c>
      <c r="O7" s="105">
        <v>70.599999999999994</v>
      </c>
      <c r="P7" s="105">
        <v>157.6</v>
      </c>
      <c r="Q7" s="105">
        <v>1437</v>
      </c>
      <c r="R7" s="102">
        <v>253</v>
      </c>
    </row>
    <row r="8" spans="1:18" ht="39.75" customHeight="1" x14ac:dyDescent="0.25">
      <c r="A8" s="391"/>
      <c r="B8" s="147" t="s">
        <v>17</v>
      </c>
      <c r="C8" s="148">
        <v>150</v>
      </c>
      <c r="D8" s="120">
        <f t="shared" si="0"/>
        <v>2.7</v>
      </c>
      <c r="E8" s="120">
        <f t="shared" si="0"/>
        <v>2.4750000000000001</v>
      </c>
      <c r="F8" s="120">
        <f t="shared" si="0"/>
        <v>18.75</v>
      </c>
      <c r="G8" s="120">
        <f>Q8/M8*C8</f>
        <v>108</v>
      </c>
      <c r="H8" s="148">
        <v>508</v>
      </c>
      <c r="L8" s="26" t="s">
        <v>18</v>
      </c>
      <c r="M8" s="105">
        <v>200</v>
      </c>
      <c r="N8" s="105">
        <v>3.6</v>
      </c>
      <c r="O8" s="105">
        <v>3.3</v>
      </c>
      <c r="P8" s="105">
        <v>25</v>
      </c>
      <c r="Q8" s="105">
        <v>144</v>
      </c>
      <c r="R8" s="102">
        <v>508</v>
      </c>
    </row>
    <row r="9" spans="1:18" ht="39.75" customHeight="1" x14ac:dyDescent="0.25">
      <c r="A9" s="391"/>
      <c r="B9" s="147" t="s">
        <v>186</v>
      </c>
      <c r="C9" s="148">
        <v>40</v>
      </c>
      <c r="D9" s="120">
        <f t="shared" si="0"/>
        <v>1.6</v>
      </c>
      <c r="E9" s="120">
        <f t="shared" si="0"/>
        <v>16.666666666666668</v>
      </c>
      <c r="F9" s="120">
        <f>P9/M9*C9</f>
        <v>10</v>
      </c>
      <c r="G9" s="120">
        <f>Q9/M9*C9</f>
        <v>196</v>
      </c>
      <c r="H9" s="148">
        <v>100</v>
      </c>
      <c r="L9" s="26" t="s">
        <v>108</v>
      </c>
      <c r="M9" s="105">
        <v>30</v>
      </c>
      <c r="N9" s="105">
        <v>1.2</v>
      </c>
      <c r="O9" s="105">
        <v>12.5</v>
      </c>
      <c r="P9" s="105">
        <v>7.5</v>
      </c>
      <c r="Q9" s="105">
        <v>147</v>
      </c>
      <c r="R9" s="102">
        <v>100</v>
      </c>
    </row>
    <row r="10" spans="1:18" ht="39.75" customHeight="1" x14ac:dyDescent="0.25">
      <c r="A10" s="391"/>
      <c r="B10" s="149" t="s">
        <v>20</v>
      </c>
      <c r="C10" s="148">
        <v>100</v>
      </c>
      <c r="D10" s="121">
        <f>(N10)/M10*C10</f>
        <v>0.4</v>
      </c>
      <c r="E10" s="121">
        <f>(O10)/N10*D10</f>
        <v>0.4</v>
      </c>
      <c r="F10" s="121">
        <f>(P10)/O10*E10</f>
        <v>9.8000000000000007</v>
      </c>
      <c r="G10" s="121">
        <f>Q10/M10*C10</f>
        <v>47</v>
      </c>
      <c r="H10" s="148">
        <v>118</v>
      </c>
      <c r="I10" s="113"/>
      <c r="J10" s="113"/>
      <c r="K10" s="114"/>
      <c r="L10" s="115" t="s">
        <v>20</v>
      </c>
      <c r="M10" s="102">
        <v>100</v>
      </c>
      <c r="N10" s="102">
        <v>0.4</v>
      </c>
      <c r="O10" s="102">
        <v>0.4</v>
      </c>
      <c r="P10" s="102">
        <v>9.8000000000000007</v>
      </c>
      <c r="Q10" s="102">
        <v>47</v>
      </c>
      <c r="R10" s="102">
        <v>118</v>
      </c>
    </row>
    <row r="11" spans="1:18" ht="39.75" customHeight="1" x14ac:dyDescent="0.25">
      <c r="A11" s="391"/>
      <c r="B11" s="147"/>
      <c r="C11" s="148"/>
      <c r="D11" s="120"/>
      <c r="E11" s="120"/>
      <c r="F11" s="120"/>
      <c r="G11" s="120"/>
      <c r="H11" s="148"/>
      <c r="L11" s="26"/>
      <c r="M11" s="105"/>
      <c r="N11" s="105"/>
      <c r="O11" s="105"/>
      <c r="P11" s="105"/>
      <c r="Q11" s="105"/>
      <c r="R11" s="102"/>
    </row>
    <row r="12" spans="1:18" ht="39.75" customHeight="1" x14ac:dyDescent="0.25">
      <c r="A12" s="389" t="s">
        <v>21</v>
      </c>
      <c r="B12" s="390"/>
      <c r="C12" s="148">
        <f>C7+C8+C9</f>
        <v>340</v>
      </c>
      <c r="D12" s="148">
        <f t="shared" ref="D12:G12" si="1">D7+D8+D9</f>
        <v>10.72</v>
      </c>
      <c r="E12" s="148">
        <f t="shared" si="1"/>
        <v>29.731666666666669</v>
      </c>
      <c r="F12" s="148">
        <f t="shared" si="1"/>
        <v>52.39</v>
      </c>
      <c r="G12" s="148">
        <f t="shared" si="1"/>
        <v>519.54999999999995</v>
      </c>
      <c r="H12" s="148"/>
      <c r="L12" s="26"/>
      <c r="M12" s="105"/>
      <c r="N12" s="105"/>
      <c r="O12" s="105"/>
      <c r="P12" s="105"/>
      <c r="Q12" s="105"/>
      <c r="R12" s="105"/>
    </row>
    <row r="13" spans="1:18" ht="39.75" customHeight="1" x14ac:dyDescent="0.25">
      <c r="A13" s="400" t="s">
        <v>22</v>
      </c>
      <c r="B13" s="150"/>
      <c r="C13" s="151"/>
      <c r="D13" s="122"/>
      <c r="E13" s="122"/>
      <c r="F13" s="122"/>
      <c r="G13" s="122"/>
      <c r="H13" s="151"/>
      <c r="L13" s="33"/>
      <c r="M13" s="34"/>
      <c r="N13" s="34"/>
      <c r="O13" s="34"/>
      <c r="P13" s="34"/>
      <c r="Q13" s="34"/>
      <c r="R13" s="35"/>
    </row>
    <row r="14" spans="1:18" ht="39.75" customHeight="1" x14ac:dyDescent="0.25">
      <c r="A14" s="401"/>
      <c r="B14" s="147" t="s">
        <v>23</v>
      </c>
      <c r="C14" s="148">
        <v>150</v>
      </c>
      <c r="D14" s="120">
        <f t="shared" ref="D14:F15" si="2">(N14)/M14*C14</f>
        <v>1.095</v>
      </c>
      <c r="E14" s="120">
        <f t="shared" si="2"/>
        <v>2.9999999999999996</v>
      </c>
      <c r="F14" s="120">
        <f t="shared" si="2"/>
        <v>6.3899999999999988</v>
      </c>
      <c r="G14" s="120">
        <f>Q14/M14*C14</f>
        <v>57</v>
      </c>
      <c r="H14" s="148">
        <v>133</v>
      </c>
      <c r="L14" s="26" t="s">
        <v>24</v>
      </c>
      <c r="M14" s="105">
        <v>1000</v>
      </c>
      <c r="N14" s="105">
        <v>7.3</v>
      </c>
      <c r="O14" s="105">
        <v>20</v>
      </c>
      <c r="P14" s="105">
        <v>42.6</v>
      </c>
      <c r="Q14" s="105">
        <v>380</v>
      </c>
      <c r="R14" s="102">
        <v>133</v>
      </c>
    </row>
    <row r="15" spans="1:18" ht="39.75" customHeight="1" x14ac:dyDescent="0.25">
      <c r="A15" s="401"/>
      <c r="B15" s="136" t="s">
        <v>198</v>
      </c>
      <c r="C15" s="152">
        <v>10</v>
      </c>
      <c r="D15" s="110">
        <f t="shared" si="2"/>
        <v>0.26</v>
      </c>
      <c r="E15" s="110">
        <f t="shared" si="2"/>
        <v>1.5</v>
      </c>
      <c r="F15" s="110">
        <f t="shared" si="2"/>
        <v>0.36</v>
      </c>
      <c r="G15" s="110">
        <f>Q15/M15*C15</f>
        <v>16.200000000000003</v>
      </c>
      <c r="H15" s="152">
        <v>488</v>
      </c>
      <c r="L15" s="36" t="s">
        <v>199</v>
      </c>
      <c r="M15" s="131">
        <v>1000</v>
      </c>
      <c r="N15" s="131">
        <v>26</v>
      </c>
      <c r="O15" s="131">
        <v>150</v>
      </c>
      <c r="P15" s="131">
        <v>36</v>
      </c>
      <c r="Q15" s="131">
        <v>1620</v>
      </c>
      <c r="R15" s="102"/>
    </row>
    <row r="16" spans="1:18" ht="39.75" customHeight="1" x14ac:dyDescent="0.25">
      <c r="A16" s="401"/>
      <c r="B16" s="147" t="s">
        <v>26</v>
      </c>
      <c r="C16" s="148">
        <v>50</v>
      </c>
      <c r="D16" s="120">
        <f t="shared" ref="D16:F21" si="3">(N16)/M16*C16</f>
        <v>8.9</v>
      </c>
      <c r="E16" s="120">
        <f t="shared" si="3"/>
        <v>8.75</v>
      </c>
      <c r="F16" s="120">
        <f t="shared" si="3"/>
        <v>7.15</v>
      </c>
      <c r="G16" s="120">
        <f t="shared" ref="G16:G21" si="4">Q16/M16*C16</f>
        <v>143</v>
      </c>
      <c r="H16" s="148">
        <v>386</v>
      </c>
      <c r="L16" s="36" t="s">
        <v>27</v>
      </c>
      <c r="M16" s="105">
        <v>100</v>
      </c>
      <c r="N16" s="105">
        <v>17.8</v>
      </c>
      <c r="O16" s="105">
        <v>17.5</v>
      </c>
      <c r="P16" s="105">
        <v>14.3</v>
      </c>
      <c r="Q16" s="105">
        <v>286</v>
      </c>
      <c r="R16" s="102">
        <v>386</v>
      </c>
    </row>
    <row r="17" spans="1:18" ht="39.75" customHeight="1" x14ac:dyDescent="0.25">
      <c r="A17" s="401"/>
      <c r="B17" s="147" t="s">
        <v>28</v>
      </c>
      <c r="C17" s="148">
        <v>90</v>
      </c>
      <c r="D17" s="120">
        <f t="shared" si="3"/>
        <v>2.754</v>
      </c>
      <c r="E17" s="120">
        <f t="shared" si="3"/>
        <v>4.0409999999999995</v>
      </c>
      <c r="F17" s="120">
        <f t="shared" si="3"/>
        <v>18.881999999999998</v>
      </c>
      <c r="G17" s="120">
        <f t="shared" si="4"/>
        <v>125.55</v>
      </c>
      <c r="H17" s="148">
        <v>248</v>
      </c>
      <c r="L17" s="36" t="s">
        <v>29</v>
      </c>
      <c r="M17" s="105">
        <v>1000</v>
      </c>
      <c r="N17" s="105">
        <v>30.6</v>
      </c>
      <c r="O17" s="105">
        <v>44.9</v>
      </c>
      <c r="P17" s="105">
        <v>209.8</v>
      </c>
      <c r="Q17" s="105">
        <v>1395</v>
      </c>
      <c r="R17" s="102">
        <v>248</v>
      </c>
    </row>
    <row r="18" spans="1:18" ht="39.75" customHeight="1" x14ac:dyDescent="0.25">
      <c r="A18" s="401"/>
      <c r="B18" s="147" t="s">
        <v>30</v>
      </c>
      <c r="C18" s="148">
        <v>20</v>
      </c>
      <c r="D18" s="120">
        <f t="shared" si="3"/>
        <v>0.68799999999999994</v>
      </c>
      <c r="E18" s="120">
        <f t="shared" si="3"/>
        <v>4.25</v>
      </c>
      <c r="F18" s="120">
        <f t="shared" si="3"/>
        <v>1.2659999999999998</v>
      </c>
      <c r="G18" s="120">
        <f t="shared" si="4"/>
        <v>46.06</v>
      </c>
      <c r="H18" s="148">
        <v>453</v>
      </c>
      <c r="L18" s="36" t="s">
        <v>31</v>
      </c>
      <c r="M18" s="105">
        <v>1000</v>
      </c>
      <c r="N18" s="105">
        <v>34.4</v>
      </c>
      <c r="O18" s="105">
        <v>212.5</v>
      </c>
      <c r="P18" s="105">
        <v>63.3</v>
      </c>
      <c r="Q18" s="105">
        <v>2303</v>
      </c>
      <c r="R18" s="102">
        <v>453</v>
      </c>
    </row>
    <row r="19" spans="1:18" ht="39.75" customHeight="1" x14ac:dyDescent="0.25">
      <c r="A19" s="401"/>
      <c r="B19" s="147" t="s">
        <v>32</v>
      </c>
      <c r="C19" s="148">
        <v>150</v>
      </c>
      <c r="D19" s="120">
        <f t="shared" si="3"/>
        <v>0.375</v>
      </c>
      <c r="E19" s="120">
        <f t="shared" si="3"/>
        <v>0</v>
      </c>
      <c r="F19" s="120">
        <f>P19/M19*C19</f>
        <v>20.25</v>
      </c>
      <c r="G19" s="120">
        <f t="shared" si="4"/>
        <v>82.5</v>
      </c>
      <c r="H19" s="148">
        <v>527</v>
      </c>
      <c r="L19" s="26" t="s">
        <v>32</v>
      </c>
      <c r="M19" s="105">
        <v>200</v>
      </c>
      <c r="N19" s="105">
        <v>0.5</v>
      </c>
      <c r="O19" s="105">
        <v>0</v>
      </c>
      <c r="P19" s="105">
        <v>27</v>
      </c>
      <c r="Q19" s="105">
        <v>110</v>
      </c>
      <c r="R19" s="102">
        <v>527</v>
      </c>
    </row>
    <row r="20" spans="1:18" ht="39.75" customHeight="1" x14ac:dyDescent="0.25">
      <c r="A20" s="401"/>
      <c r="B20" s="147" t="s">
        <v>181</v>
      </c>
      <c r="C20" s="148">
        <v>20</v>
      </c>
      <c r="D20" s="120">
        <f t="shared" si="3"/>
        <v>1.52</v>
      </c>
      <c r="E20" s="120">
        <f t="shared" si="3"/>
        <v>0.16</v>
      </c>
      <c r="F20" s="120">
        <f t="shared" si="3"/>
        <v>9.84</v>
      </c>
      <c r="G20" s="120">
        <f t="shared" si="4"/>
        <v>47</v>
      </c>
      <c r="H20" s="148">
        <v>114</v>
      </c>
      <c r="L20" s="26" t="s">
        <v>33</v>
      </c>
      <c r="M20" s="105">
        <v>100</v>
      </c>
      <c r="N20" s="105">
        <v>7.6</v>
      </c>
      <c r="O20" s="105">
        <v>0.8</v>
      </c>
      <c r="P20" s="105">
        <v>49.2</v>
      </c>
      <c r="Q20" s="105">
        <v>235</v>
      </c>
      <c r="R20" s="102">
        <v>114</v>
      </c>
    </row>
    <row r="21" spans="1:18" ht="39.75" customHeight="1" x14ac:dyDescent="0.25">
      <c r="A21" s="402"/>
      <c r="B21" s="147" t="s">
        <v>34</v>
      </c>
      <c r="C21" s="148">
        <v>40</v>
      </c>
      <c r="D21" s="120">
        <f t="shared" si="3"/>
        <v>2.64</v>
      </c>
      <c r="E21" s="120">
        <f t="shared" si="3"/>
        <v>0.48000000000000004</v>
      </c>
      <c r="F21" s="120">
        <f t="shared" si="3"/>
        <v>13.360000000000001</v>
      </c>
      <c r="G21" s="120">
        <f t="shared" si="4"/>
        <v>69.599999999999994</v>
      </c>
      <c r="H21" s="148">
        <v>115</v>
      </c>
      <c r="L21" s="26" t="s">
        <v>34</v>
      </c>
      <c r="M21" s="105">
        <v>100</v>
      </c>
      <c r="N21" s="105">
        <v>6.6</v>
      </c>
      <c r="O21" s="105">
        <v>1.2</v>
      </c>
      <c r="P21" s="105">
        <v>33.4</v>
      </c>
      <c r="Q21" s="105">
        <v>174</v>
      </c>
      <c r="R21" s="102">
        <v>115</v>
      </c>
    </row>
    <row r="22" spans="1:18" ht="39.75" customHeight="1" x14ac:dyDescent="0.25">
      <c r="A22" s="389" t="s">
        <v>35</v>
      </c>
      <c r="B22" s="395"/>
      <c r="C22" s="148">
        <f>SUM(C13:C21)</f>
        <v>530</v>
      </c>
      <c r="D22" s="120">
        <f>SUM(D13:D21)</f>
        <v>18.231999999999999</v>
      </c>
      <c r="E22" s="120">
        <f>SUM(E13:E21)</f>
        <v>22.181000000000001</v>
      </c>
      <c r="F22" s="120">
        <f>SUM(F13:F21)</f>
        <v>77.49799999999999</v>
      </c>
      <c r="G22" s="120">
        <f>SUM(G13:G21)</f>
        <v>586.91</v>
      </c>
      <c r="H22" s="148"/>
      <c r="L22" s="26"/>
      <c r="M22" s="105"/>
      <c r="N22" s="105"/>
      <c r="O22" s="105"/>
      <c r="P22" s="105"/>
      <c r="Q22" s="105"/>
      <c r="R22" s="102"/>
    </row>
    <row r="23" spans="1:18" ht="39.75" customHeight="1" x14ac:dyDescent="0.25">
      <c r="A23" s="391" t="s">
        <v>36</v>
      </c>
      <c r="B23" s="147" t="s">
        <v>37</v>
      </c>
      <c r="C23" s="148">
        <v>50</v>
      </c>
      <c r="D23" s="120">
        <f>(N23)/M23*C23</f>
        <v>3.75</v>
      </c>
      <c r="E23" s="120">
        <f>(O23)/N23*D23</f>
        <v>4.9000000000000004</v>
      </c>
      <c r="F23" s="120">
        <f>(P23)/O23*E23</f>
        <v>37.200000000000003</v>
      </c>
      <c r="G23" s="120">
        <f>Q23/M23*C23</f>
        <v>208.5</v>
      </c>
      <c r="H23" s="148">
        <v>609</v>
      </c>
      <c r="L23" s="26" t="s">
        <v>37</v>
      </c>
      <c r="M23" s="105">
        <v>100</v>
      </c>
      <c r="N23" s="105">
        <v>7.5</v>
      </c>
      <c r="O23" s="105">
        <v>9.8000000000000007</v>
      </c>
      <c r="P23" s="105">
        <v>74.400000000000006</v>
      </c>
      <c r="Q23" s="105">
        <v>417</v>
      </c>
      <c r="R23" s="102">
        <v>609</v>
      </c>
    </row>
    <row r="24" spans="1:18" ht="39.75" customHeight="1" x14ac:dyDescent="0.25">
      <c r="A24" s="391"/>
      <c r="B24" s="147" t="s">
        <v>38</v>
      </c>
      <c r="C24" s="148">
        <v>180</v>
      </c>
      <c r="D24" s="120">
        <f>(N24)/M24*C24</f>
        <v>0.09</v>
      </c>
      <c r="E24" s="120">
        <f>(O24)/N24*D24</f>
        <v>0</v>
      </c>
      <c r="F24" s="120">
        <f>P24/M24*C24</f>
        <v>13.5</v>
      </c>
      <c r="G24" s="120">
        <f>Q24/M24*C24</f>
        <v>54</v>
      </c>
      <c r="H24" s="148">
        <v>502</v>
      </c>
      <c r="L24" s="26" t="s">
        <v>38</v>
      </c>
      <c r="M24" s="105">
        <v>200</v>
      </c>
      <c r="N24" s="105">
        <v>0.1</v>
      </c>
      <c r="O24" s="105">
        <v>0</v>
      </c>
      <c r="P24" s="105">
        <v>15</v>
      </c>
      <c r="Q24" s="105">
        <v>60</v>
      </c>
      <c r="R24" s="102">
        <v>502</v>
      </c>
    </row>
    <row r="25" spans="1:18" ht="39.75" customHeight="1" x14ac:dyDescent="0.25">
      <c r="A25" s="389" t="s">
        <v>39</v>
      </c>
      <c r="B25" s="395"/>
      <c r="C25" s="148">
        <f>SUM(C23:C24)</f>
        <v>230</v>
      </c>
      <c r="D25" s="120">
        <f>SUM(D23:D24)</f>
        <v>3.84</v>
      </c>
      <c r="E25" s="120">
        <f>SUM(E23:E24)</f>
        <v>4.9000000000000004</v>
      </c>
      <c r="F25" s="120">
        <f>SUM(F23:F24)</f>
        <v>50.7</v>
      </c>
      <c r="G25" s="120">
        <f>SUM(G23:G24)</f>
        <v>262.5</v>
      </c>
      <c r="H25" s="148"/>
      <c r="L25" s="26"/>
      <c r="M25" s="105"/>
      <c r="N25" s="105"/>
      <c r="O25" s="105"/>
      <c r="P25" s="105"/>
      <c r="Q25" s="105"/>
      <c r="R25" s="102"/>
    </row>
    <row r="26" spans="1:18" ht="39.75" customHeight="1" x14ac:dyDescent="0.25">
      <c r="A26" s="400" t="s">
        <v>40</v>
      </c>
      <c r="B26" s="147" t="s">
        <v>41</v>
      </c>
      <c r="C26" s="148">
        <v>40</v>
      </c>
      <c r="D26" s="120">
        <f t="shared" ref="D26:F29" si="5">(N26)/M26*C26</f>
        <v>3.84</v>
      </c>
      <c r="E26" s="120">
        <f t="shared" si="5"/>
        <v>8.120000000000001</v>
      </c>
      <c r="F26" s="120">
        <f t="shared" si="5"/>
        <v>1.5200000000000002</v>
      </c>
      <c r="G26" s="120">
        <f>Q26/M26*C26</f>
        <v>94.399999999999991</v>
      </c>
      <c r="H26" s="148">
        <v>359</v>
      </c>
      <c r="L26" s="26" t="s">
        <v>41</v>
      </c>
      <c r="M26" s="105">
        <v>100</v>
      </c>
      <c r="N26" s="105">
        <v>9.6</v>
      </c>
      <c r="O26" s="105">
        <v>20.3</v>
      </c>
      <c r="P26" s="105">
        <v>3.8</v>
      </c>
      <c r="Q26" s="105">
        <v>236</v>
      </c>
      <c r="R26" s="102">
        <v>359</v>
      </c>
    </row>
    <row r="27" spans="1:18" ht="39.75" customHeight="1" x14ac:dyDescent="0.25">
      <c r="A27" s="401"/>
      <c r="B27" s="147" t="s">
        <v>61</v>
      </c>
      <c r="C27" s="148">
        <v>120</v>
      </c>
      <c r="D27" s="120">
        <f t="shared" si="5"/>
        <v>2.52</v>
      </c>
      <c r="E27" s="120">
        <f t="shared" si="5"/>
        <v>5.28</v>
      </c>
      <c r="F27" s="120">
        <f t="shared" si="5"/>
        <v>13.08</v>
      </c>
      <c r="G27" s="120">
        <f t="shared" ref="G27" si="6">Q27/M27*C27</f>
        <v>110.4</v>
      </c>
      <c r="H27" s="148">
        <v>434</v>
      </c>
      <c r="L27" s="36" t="s">
        <v>61</v>
      </c>
      <c r="M27" s="105">
        <v>100</v>
      </c>
      <c r="N27" s="105">
        <v>2.1</v>
      </c>
      <c r="O27" s="105">
        <v>4.4000000000000004</v>
      </c>
      <c r="P27" s="105">
        <v>10.9</v>
      </c>
      <c r="Q27" s="105">
        <v>92</v>
      </c>
      <c r="R27" s="102">
        <v>434</v>
      </c>
    </row>
    <row r="28" spans="1:18" ht="39.75" customHeight="1" x14ac:dyDescent="0.25">
      <c r="A28" s="401"/>
      <c r="B28" s="147" t="s">
        <v>45</v>
      </c>
      <c r="C28" s="148">
        <v>180</v>
      </c>
      <c r="D28" s="120">
        <f t="shared" si="5"/>
        <v>0.62999999999999989</v>
      </c>
      <c r="E28" s="120">
        <f t="shared" si="5"/>
        <v>0.26999999999999996</v>
      </c>
      <c r="F28" s="120">
        <f t="shared" si="5"/>
        <v>20.519999999999996</v>
      </c>
      <c r="G28" s="120">
        <f>Q28/M28*C28</f>
        <v>87.3</v>
      </c>
      <c r="H28" s="148">
        <v>538</v>
      </c>
      <c r="L28" s="26" t="s">
        <v>45</v>
      </c>
      <c r="M28" s="105">
        <v>200</v>
      </c>
      <c r="N28" s="105">
        <v>0.7</v>
      </c>
      <c r="O28" s="105">
        <v>0.3</v>
      </c>
      <c r="P28" s="105">
        <v>22.8</v>
      </c>
      <c r="Q28" s="105">
        <v>97</v>
      </c>
      <c r="R28" s="102">
        <v>538</v>
      </c>
    </row>
    <row r="29" spans="1:18" ht="39.75" customHeight="1" x14ac:dyDescent="0.25">
      <c r="A29" s="401"/>
      <c r="B29" s="147" t="s">
        <v>46</v>
      </c>
      <c r="C29" s="148">
        <v>20</v>
      </c>
      <c r="D29" s="120">
        <f t="shared" si="5"/>
        <v>1.32</v>
      </c>
      <c r="E29" s="120">
        <f t="shared" si="5"/>
        <v>0.24000000000000002</v>
      </c>
      <c r="F29" s="120">
        <f t="shared" si="5"/>
        <v>6.6800000000000006</v>
      </c>
      <c r="G29" s="120">
        <f t="shared" ref="G29" si="7">Q29/M29*C29</f>
        <v>34.799999999999997</v>
      </c>
      <c r="H29" s="148">
        <v>115</v>
      </c>
      <c r="L29" s="26" t="s">
        <v>46</v>
      </c>
      <c r="M29" s="105">
        <v>100</v>
      </c>
      <c r="N29" s="105">
        <v>6.6</v>
      </c>
      <c r="O29" s="105">
        <v>1.2</v>
      </c>
      <c r="P29" s="105">
        <v>33.4</v>
      </c>
      <c r="Q29" s="105">
        <v>174</v>
      </c>
      <c r="R29" s="102">
        <v>115</v>
      </c>
    </row>
    <row r="30" spans="1:18" ht="39.75" customHeight="1" x14ac:dyDescent="0.25">
      <c r="A30" s="389" t="s">
        <v>47</v>
      </c>
      <c r="B30" s="395"/>
      <c r="C30" s="148">
        <f>SUM(C26:C29)</f>
        <v>360</v>
      </c>
      <c r="D30" s="120">
        <f>SUM(D27:D29)</f>
        <v>4.47</v>
      </c>
      <c r="E30" s="120">
        <f>SUM(E27:E29)</f>
        <v>5.79</v>
      </c>
      <c r="F30" s="120">
        <f>SUM(F27:F29)</f>
        <v>40.279999999999994</v>
      </c>
      <c r="G30" s="120">
        <f>SUM(G27:G29)</f>
        <v>232.5</v>
      </c>
      <c r="H30" s="148"/>
      <c r="L30" s="26"/>
      <c r="M30" s="105"/>
      <c r="N30" s="105"/>
      <c r="O30" s="105"/>
      <c r="P30" s="105"/>
      <c r="Q30" s="105"/>
      <c r="R30" s="105"/>
    </row>
    <row r="31" spans="1:18" ht="39.75" customHeight="1" x14ac:dyDescent="0.25">
      <c r="A31" s="389" t="s">
        <v>48</v>
      </c>
      <c r="B31" s="395"/>
      <c r="C31" s="121">
        <f>C30+C25+C22+C12</f>
        <v>1460</v>
      </c>
      <c r="D31" s="120">
        <f>D30+D25+D22+D12</f>
        <v>37.262</v>
      </c>
      <c r="E31" s="120">
        <f>E30+E25+E22+E12</f>
        <v>62.602666666666671</v>
      </c>
      <c r="F31" s="120">
        <f>F30+F25+F22+F12</f>
        <v>220.86799999999999</v>
      </c>
      <c r="G31" s="120">
        <f>G30+G25+G22+G12</f>
        <v>1601.4599999999998</v>
      </c>
      <c r="H31" s="148"/>
      <c r="L31" s="26"/>
      <c r="M31" s="105"/>
      <c r="N31" s="105"/>
      <c r="O31" s="105"/>
      <c r="P31" s="105"/>
      <c r="Q31" s="105"/>
      <c r="R31" s="105"/>
    </row>
    <row r="32" spans="1:18" ht="39.75" customHeight="1" x14ac:dyDescent="0.25">
      <c r="A32" s="383" t="s">
        <v>194</v>
      </c>
      <c r="B32" s="384"/>
      <c r="C32" s="153">
        <v>1500</v>
      </c>
      <c r="D32" s="123">
        <v>42</v>
      </c>
      <c r="E32" s="123">
        <v>47</v>
      </c>
      <c r="F32" s="123">
        <v>203</v>
      </c>
      <c r="G32" s="123">
        <v>1400</v>
      </c>
      <c r="H32" s="153"/>
      <c r="L32" s="47"/>
      <c r="M32" s="49"/>
      <c r="N32" s="49"/>
      <c r="O32" s="49"/>
      <c r="P32" s="49"/>
      <c r="Q32" s="49"/>
      <c r="R32" s="50"/>
    </row>
    <row r="33" spans="1:41" ht="39.75" customHeight="1" x14ac:dyDescent="0.25">
      <c r="A33" s="398" t="s">
        <v>5</v>
      </c>
      <c r="B33" s="398" t="s">
        <v>6</v>
      </c>
      <c r="C33" s="399" t="s">
        <v>7</v>
      </c>
      <c r="D33" s="398" t="s">
        <v>8</v>
      </c>
      <c r="E33" s="398"/>
      <c r="F33" s="398"/>
      <c r="G33" s="398" t="s">
        <v>9</v>
      </c>
      <c r="H33" s="399" t="s">
        <v>10</v>
      </c>
      <c r="L33" s="324" t="s">
        <v>6</v>
      </c>
      <c r="M33" s="310" t="s">
        <v>7</v>
      </c>
      <c r="N33" s="310" t="s">
        <v>8</v>
      </c>
      <c r="O33" s="310"/>
      <c r="P33" s="310"/>
      <c r="Q33" s="310" t="s">
        <v>9</v>
      </c>
      <c r="R33" s="314" t="s">
        <v>10</v>
      </c>
    </row>
    <row r="34" spans="1:41" ht="39.75" customHeight="1" x14ac:dyDescent="0.25">
      <c r="A34" s="398"/>
      <c r="B34" s="398"/>
      <c r="C34" s="399"/>
      <c r="D34" s="144" t="s">
        <v>11</v>
      </c>
      <c r="E34" s="144" t="s">
        <v>12</v>
      </c>
      <c r="F34" s="144" t="s">
        <v>13</v>
      </c>
      <c r="G34" s="398"/>
      <c r="H34" s="399"/>
      <c r="L34" s="324"/>
      <c r="M34" s="310"/>
      <c r="N34" s="105" t="s">
        <v>11</v>
      </c>
      <c r="O34" s="105" t="s">
        <v>12</v>
      </c>
      <c r="P34" s="105" t="s">
        <v>13</v>
      </c>
      <c r="Q34" s="310"/>
      <c r="R34" s="314"/>
    </row>
    <row r="35" spans="1:41" ht="39.75" customHeight="1" x14ac:dyDescent="0.25">
      <c r="A35" s="119" t="s">
        <v>50</v>
      </c>
      <c r="B35" s="145"/>
      <c r="C35" s="146"/>
      <c r="D35" s="119"/>
      <c r="E35" s="119"/>
      <c r="F35" s="119"/>
      <c r="G35" s="119"/>
      <c r="H35" s="146"/>
      <c r="L35" s="26"/>
      <c r="M35" s="105"/>
      <c r="N35" s="105"/>
      <c r="O35" s="105"/>
      <c r="P35" s="105"/>
      <c r="Q35" s="105"/>
      <c r="R35" s="102"/>
    </row>
    <row r="36" spans="1:41" ht="39.75" customHeight="1" x14ac:dyDescent="0.25">
      <c r="A36" s="391" t="s">
        <v>15</v>
      </c>
      <c r="B36" s="136" t="s">
        <v>67</v>
      </c>
      <c r="C36" s="148">
        <v>150</v>
      </c>
      <c r="D36" s="120">
        <f t="shared" ref="D36:F38" si="8">(N36)/M36*C36</f>
        <v>4.2750000000000004</v>
      </c>
      <c r="E36" s="120">
        <f t="shared" si="8"/>
        <v>3.9450000000000003</v>
      </c>
      <c r="F36" s="120">
        <f t="shared" si="8"/>
        <v>14.235000000000003</v>
      </c>
      <c r="G36" s="120">
        <f>Q36/M36*C36</f>
        <v>109.5</v>
      </c>
      <c r="H36" s="148">
        <v>259</v>
      </c>
      <c r="L36" s="26" t="s">
        <v>67</v>
      </c>
      <c r="M36" s="131">
        <v>1000</v>
      </c>
      <c r="N36" s="131">
        <v>28.5</v>
      </c>
      <c r="O36" s="131">
        <v>26.3</v>
      </c>
      <c r="P36" s="131">
        <v>94.9</v>
      </c>
      <c r="Q36" s="131">
        <v>730</v>
      </c>
      <c r="R36" s="132">
        <v>171</v>
      </c>
    </row>
    <row r="37" spans="1:41" ht="39.75" customHeight="1" x14ac:dyDescent="0.25">
      <c r="A37" s="391"/>
      <c r="B37" s="147" t="s">
        <v>52</v>
      </c>
      <c r="C37" s="148">
        <v>150</v>
      </c>
      <c r="D37" s="120">
        <f t="shared" si="8"/>
        <v>2.4</v>
      </c>
      <c r="E37" s="120">
        <f t="shared" si="8"/>
        <v>2.0249999999999999</v>
      </c>
      <c r="F37" s="120">
        <f t="shared" si="8"/>
        <v>11.924999999999999</v>
      </c>
      <c r="G37" s="120">
        <f>Q37/M37*C37</f>
        <v>59.25</v>
      </c>
      <c r="H37" s="148">
        <v>513</v>
      </c>
      <c r="L37" s="26" t="s">
        <v>53</v>
      </c>
      <c r="M37" s="105">
        <v>200</v>
      </c>
      <c r="N37" s="105">
        <v>3.2</v>
      </c>
      <c r="O37" s="105">
        <v>2.7</v>
      </c>
      <c r="P37" s="105">
        <v>15.9</v>
      </c>
      <c r="Q37" s="105">
        <v>79</v>
      </c>
      <c r="R37" s="102">
        <v>513</v>
      </c>
    </row>
    <row r="38" spans="1:41" ht="39.75" customHeight="1" x14ac:dyDescent="0.25">
      <c r="A38" s="391"/>
      <c r="B38" s="147" t="s">
        <v>182</v>
      </c>
      <c r="C38" s="148">
        <v>45</v>
      </c>
      <c r="D38" s="120">
        <f t="shared" si="8"/>
        <v>1.3499999999999999</v>
      </c>
      <c r="E38" s="120">
        <f t="shared" si="8"/>
        <v>4.7250000000000005</v>
      </c>
      <c r="F38" s="120">
        <f t="shared" si="8"/>
        <v>22.95</v>
      </c>
      <c r="G38" s="120">
        <f>Q38/M38*C38</f>
        <v>139.5</v>
      </c>
      <c r="H38" s="148">
        <v>102</v>
      </c>
      <c r="L38" s="26" t="s">
        <v>54</v>
      </c>
      <c r="M38" s="105">
        <v>40</v>
      </c>
      <c r="N38" s="105">
        <v>1.2</v>
      </c>
      <c r="O38" s="105">
        <v>4.2</v>
      </c>
      <c r="P38" s="105">
        <v>20.399999999999999</v>
      </c>
      <c r="Q38" s="105">
        <v>124</v>
      </c>
      <c r="R38" s="102">
        <v>102</v>
      </c>
    </row>
    <row r="39" spans="1:41" s="114" customFormat="1" ht="39.75" customHeight="1" x14ac:dyDescent="0.25">
      <c r="A39" s="391"/>
      <c r="B39" s="154" t="s">
        <v>20</v>
      </c>
      <c r="C39" s="152">
        <v>80</v>
      </c>
      <c r="D39" s="112">
        <f>(N39)/M39*C39</f>
        <v>0.32</v>
      </c>
      <c r="E39" s="112">
        <f>(O39)/N39*D39</f>
        <v>0.32</v>
      </c>
      <c r="F39" s="112">
        <f>(P39)/O39*E39</f>
        <v>7.84</v>
      </c>
      <c r="G39" s="112">
        <f>Q39/M39*C39</f>
        <v>37.599999999999994</v>
      </c>
      <c r="H39" s="152">
        <v>118</v>
      </c>
      <c r="I39" s="113"/>
      <c r="J39" s="113"/>
      <c r="L39" s="115" t="s">
        <v>20</v>
      </c>
      <c r="M39" s="139">
        <v>100</v>
      </c>
      <c r="N39" s="139">
        <v>0.4</v>
      </c>
      <c r="O39" s="139">
        <v>0.4</v>
      </c>
      <c r="P39" s="139">
        <v>9.8000000000000007</v>
      </c>
      <c r="Q39" s="139">
        <v>47</v>
      </c>
      <c r="R39" s="139">
        <v>118</v>
      </c>
      <c r="S39" s="116"/>
      <c r="T39" s="116"/>
      <c r="U39" s="116"/>
      <c r="V39" s="116"/>
      <c r="W39"/>
      <c r="X39" s="117" t="s">
        <v>20</v>
      </c>
      <c r="Y39" s="142">
        <v>110</v>
      </c>
      <c r="Z39" s="118">
        <f>AJ39/AI39*Y39</f>
        <v>0.44</v>
      </c>
      <c r="AA39" s="118">
        <f>AK39/AI39*Y39</f>
        <v>0.44</v>
      </c>
      <c r="AB39" s="118">
        <f>AL39/AI39*Y39</f>
        <v>10.780000000000001</v>
      </c>
      <c r="AC39" s="118">
        <f>AM39/AI39*Y39</f>
        <v>51.699999999999996</v>
      </c>
      <c r="AD39" s="142">
        <v>118</v>
      </c>
      <c r="AE39" s="113"/>
      <c r="AF39" s="113"/>
      <c r="AG39" s="113"/>
      <c r="AH39" s="115" t="s">
        <v>20</v>
      </c>
      <c r="AI39" s="139">
        <v>100</v>
      </c>
      <c r="AJ39" s="139">
        <v>0.4</v>
      </c>
      <c r="AK39" s="139">
        <v>0.4</v>
      </c>
      <c r="AL39" s="139">
        <v>9.8000000000000007</v>
      </c>
      <c r="AM39" s="139">
        <v>47</v>
      </c>
      <c r="AN39" s="139">
        <v>118</v>
      </c>
      <c r="AO39" s="113"/>
    </row>
    <row r="40" spans="1:41" ht="39.75" customHeight="1" x14ac:dyDescent="0.25">
      <c r="A40" s="389" t="s">
        <v>21</v>
      </c>
      <c r="B40" s="390"/>
      <c r="C40" s="148">
        <f>C36+C37+C38</f>
        <v>345</v>
      </c>
      <c r="D40" s="148">
        <f t="shared" ref="D40:G40" si="9">D36+D37+D38</f>
        <v>8.0250000000000004</v>
      </c>
      <c r="E40" s="148">
        <f t="shared" si="9"/>
        <v>10.695</v>
      </c>
      <c r="F40" s="148">
        <f t="shared" si="9"/>
        <v>49.11</v>
      </c>
      <c r="G40" s="148">
        <f t="shared" si="9"/>
        <v>308.25</v>
      </c>
      <c r="H40" s="148"/>
      <c r="L40" s="26"/>
      <c r="M40" s="105"/>
      <c r="N40" s="105"/>
      <c r="O40" s="105"/>
      <c r="P40" s="105"/>
      <c r="Q40" s="105"/>
      <c r="R40" s="105"/>
    </row>
    <row r="41" spans="1:41" ht="39.75" customHeight="1" x14ac:dyDescent="0.25">
      <c r="A41" s="400" t="s">
        <v>22</v>
      </c>
      <c r="B41" s="147"/>
      <c r="C41" s="148"/>
      <c r="D41" s="120"/>
      <c r="E41" s="120"/>
      <c r="F41" s="120"/>
      <c r="G41" s="120"/>
      <c r="H41" s="148"/>
      <c r="L41" s="26"/>
      <c r="M41" s="105"/>
      <c r="N41" s="105"/>
      <c r="O41" s="105"/>
      <c r="P41" s="105"/>
      <c r="Q41" s="105"/>
      <c r="R41" s="102"/>
    </row>
    <row r="42" spans="1:41" ht="39.75" customHeight="1" x14ac:dyDescent="0.25">
      <c r="A42" s="401"/>
      <c r="B42" s="147" t="s">
        <v>57</v>
      </c>
      <c r="C42" s="148">
        <v>150</v>
      </c>
      <c r="D42" s="120">
        <f t="shared" ref="D42:F43" si="10">(N42)/M42*C42</f>
        <v>1.38</v>
      </c>
      <c r="E42" s="120">
        <f t="shared" si="10"/>
        <v>2.5500000000000003</v>
      </c>
      <c r="F42" s="120">
        <f t="shared" si="10"/>
        <v>9.0750000000000011</v>
      </c>
      <c r="G42" s="120">
        <f>Q42/M42*C42</f>
        <v>64.8</v>
      </c>
      <c r="H42" s="148">
        <v>149</v>
      </c>
      <c r="L42" s="26" t="s">
        <v>58</v>
      </c>
      <c r="M42" s="105">
        <v>1000</v>
      </c>
      <c r="N42" s="105">
        <v>9.1999999999999993</v>
      </c>
      <c r="O42" s="105">
        <v>17</v>
      </c>
      <c r="P42" s="105">
        <v>60.5</v>
      </c>
      <c r="Q42" s="105">
        <v>432</v>
      </c>
      <c r="R42" s="102">
        <v>149</v>
      </c>
    </row>
    <row r="43" spans="1:41" ht="39.75" customHeight="1" x14ac:dyDescent="0.25">
      <c r="A43" s="401"/>
      <c r="B43" s="136" t="s">
        <v>198</v>
      </c>
      <c r="C43" s="152">
        <v>10</v>
      </c>
      <c r="D43" s="110">
        <f t="shared" si="10"/>
        <v>0.26</v>
      </c>
      <c r="E43" s="110">
        <f t="shared" si="10"/>
        <v>1.5</v>
      </c>
      <c r="F43" s="110">
        <f t="shared" si="10"/>
        <v>0.36</v>
      </c>
      <c r="G43" s="110">
        <f>Q43/M43*C43</f>
        <v>16.200000000000003</v>
      </c>
      <c r="H43" s="152">
        <v>488</v>
      </c>
      <c r="L43" s="36" t="s">
        <v>199</v>
      </c>
      <c r="M43" s="131">
        <v>1000</v>
      </c>
      <c r="N43" s="131">
        <v>26</v>
      </c>
      <c r="O43" s="131">
        <v>150</v>
      </c>
      <c r="P43" s="131">
        <v>36</v>
      </c>
      <c r="Q43" s="131">
        <v>1620</v>
      </c>
      <c r="R43" s="102">
        <v>133</v>
      </c>
    </row>
    <row r="44" spans="1:41" ht="39.75" customHeight="1" x14ac:dyDescent="0.25">
      <c r="A44" s="401"/>
      <c r="B44" s="147" t="s">
        <v>59</v>
      </c>
      <c r="C44" s="148">
        <v>50</v>
      </c>
      <c r="D44" s="120">
        <f t="shared" ref="D44:F49" si="11">(N44)/M44*C44</f>
        <v>4.25</v>
      </c>
      <c r="E44" s="120">
        <f t="shared" si="11"/>
        <v>4.1500000000000004</v>
      </c>
      <c r="F44" s="120">
        <f t="shared" si="11"/>
        <v>2</v>
      </c>
      <c r="G44" s="120">
        <f t="shared" ref="G44:G49" si="12">Q44/M44*C44</f>
        <v>62.5</v>
      </c>
      <c r="H44" s="148">
        <v>377</v>
      </c>
      <c r="L44" s="36" t="s">
        <v>60</v>
      </c>
      <c r="M44" s="105">
        <v>100</v>
      </c>
      <c r="N44" s="105">
        <v>8.5</v>
      </c>
      <c r="O44" s="105">
        <v>8.3000000000000007</v>
      </c>
      <c r="P44" s="105">
        <v>4</v>
      </c>
      <c r="Q44" s="105">
        <v>125</v>
      </c>
      <c r="R44" s="102">
        <v>377</v>
      </c>
    </row>
    <row r="45" spans="1:41" ht="39.75" customHeight="1" x14ac:dyDescent="0.25">
      <c r="A45" s="401"/>
      <c r="B45" s="147" t="s">
        <v>61</v>
      </c>
      <c r="C45" s="148">
        <v>110</v>
      </c>
      <c r="D45" s="120">
        <f t="shared" si="11"/>
        <v>2.31</v>
      </c>
      <c r="E45" s="120">
        <f t="shared" si="11"/>
        <v>4.8400000000000007</v>
      </c>
      <c r="F45" s="120">
        <f t="shared" si="11"/>
        <v>11.99</v>
      </c>
      <c r="G45" s="120">
        <f t="shared" si="12"/>
        <v>101.2</v>
      </c>
      <c r="H45" s="148">
        <v>434</v>
      </c>
      <c r="L45" s="36" t="s">
        <v>61</v>
      </c>
      <c r="M45" s="105">
        <v>100</v>
      </c>
      <c r="N45" s="105">
        <v>2.1</v>
      </c>
      <c r="O45" s="105">
        <v>4.4000000000000004</v>
      </c>
      <c r="P45" s="105">
        <v>10.9</v>
      </c>
      <c r="Q45" s="105">
        <v>92</v>
      </c>
      <c r="R45" s="102">
        <v>434</v>
      </c>
    </row>
    <row r="46" spans="1:41" ht="39.75" customHeight="1" x14ac:dyDescent="0.25">
      <c r="A46" s="401"/>
      <c r="B46" s="147" t="s">
        <v>62</v>
      </c>
      <c r="C46" s="148">
        <v>20</v>
      </c>
      <c r="D46" s="120">
        <f t="shared" si="11"/>
        <v>0.61599999999999999</v>
      </c>
      <c r="E46" s="120">
        <f t="shared" si="11"/>
        <v>4.25</v>
      </c>
      <c r="F46" s="120">
        <f t="shared" si="11"/>
        <v>1.3499999999999999</v>
      </c>
      <c r="G46" s="120">
        <f t="shared" si="12"/>
        <v>46.120000000000005</v>
      </c>
      <c r="H46" s="148">
        <v>452</v>
      </c>
      <c r="L46" s="36" t="s">
        <v>63</v>
      </c>
      <c r="M46" s="105">
        <v>1000</v>
      </c>
      <c r="N46" s="105">
        <v>30.8</v>
      </c>
      <c r="O46" s="105">
        <v>212.5</v>
      </c>
      <c r="P46" s="105">
        <v>67.5</v>
      </c>
      <c r="Q46" s="105">
        <v>2306</v>
      </c>
      <c r="R46" s="102">
        <v>452</v>
      </c>
    </row>
    <row r="47" spans="1:41" ht="39.75" customHeight="1" x14ac:dyDescent="0.25">
      <c r="A47" s="401"/>
      <c r="B47" s="147" t="s">
        <v>64</v>
      </c>
      <c r="C47" s="148">
        <v>150</v>
      </c>
      <c r="D47" s="120">
        <f t="shared" si="11"/>
        <v>0.375</v>
      </c>
      <c r="E47" s="120">
        <f t="shared" si="11"/>
        <v>0</v>
      </c>
      <c r="F47" s="120">
        <f>P47/M47*C47</f>
        <v>20.25</v>
      </c>
      <c r="G47" s="120">
        <f t="shared" si="12"/>
        <v>82.5</v>
      </c>
      <c r="H47" s="148">
        <v>531</v>
      </c>
      <c r="L47" s="26" t="s">
        <v>64</v>
      </c>
      <c r="M47" s="105">
        <v>200</v>
      </c>
      <c r="N47" s="105">
        <v>0.5</v>
      </c>
      <c r="O47" s="105">
        <v>0</v>
      </c>
      <c r="P47" s="105">
        <v>27</v>
      </c>
      <c r="Q47" s="105">
        <v>110</v>
      </c>
      <c r="R47" s="102">
        <v>527</v>
      </c>
    </row>
    <row r="48" spans="1:41" ht="39.75" customHeight="1" x14ac:dyDescent="0.25">
      <c r="A48" s="401"/>
      <c r="B48" s="147" t="s">
        <v>181</v>
      </c>
      <c r="C48" s="148">
        <v>20</v>
      </c>
      <c r="D48" s="120">
        <f t="shared" si="11"/>
        <v>1.52</v>
      </c>
      <c r="E48" s="120">
        <f t="shared" si="11"/>
        <v>0.16</v>
      </c>
      <c r="F48" s="120">
        <f t="shared" si="11"/>
        <v>9.84</v>
      </c>
      <c r="G48" s="120">
        <f t="shared" si="12"/>
        <v>47</v>
      </c>
      <c r="H48" s="148">
        <v>114</v>
      </c>
      <c r="L48" s="26" t="s">
        <v>33</v>
      </c>
      <c r="M48" s="105">
        <v>100</v>
      </c>
      <c r="N48" s="105">
        <v>7.6</v>
      </c>
      <c r="O48" s="105">
        <v>0.8</v>
      </c>
      <c r="P48" s="105">
        <v>49.2</v>
      </c>
      <c r="Q48" s="105">
        <v>235</v>
      </c>
      <c r="R48" s="102">
        <v>114</v>
      </c>
    </row>
    <row r="49" spans="1:18" ht="39.75" customHeight="1" x14ac:dyDescent="0.25">
      <c r="A49" s="402"/>
      <c r="B49" s="147" t="s">
        <v>34</v>
      </c>
      <c r="C49" s="148">
        <v>40</v>
      </c>
      <c r="D49" s="120">
        <f t="shared" si="11"/>
        <v>2.64</v>
      </c>
      <c r="E49" s="120">
        <f t="shared" si="11"/>
        <v>0.48000000000000004</v>
      </c>
      <c r="F49" s="120">
        <f t="shared" si="11"/>
        <v>13.360000000000001</v>
      </c>
      <c r="G49" s="120">
        <f t="shared" si="12"/>
        <v>69.599999999999994</v>
      </c>
      <c r="H49" s="148">
        <v>115</v>
      </c>
      <c r="L49" s="26" t="s">
        <v>34</v>
      </c>
      <c r="M49" s="105">
        <v>100</v>
      </c>
      <c r="N49" s="105">
        <v>6.6</v>
      </c>
      <c r="O49" s="105">
        <v>1.2</v>
      </c>
      <c r="P49" s="105">
        <v>33.4</v>
      </c>
      <c r="Q49" s="105">
        <v>174</v>
      </c>
      <c r="R49" s="102">
        <v>115</v>
      </c>
    </row>
    <row r="50" spans="1:18" ht="39.75" customHeight="1" x14ac:dyDescent="0.25">
      <c r="A50" s="389" t="s">
        <v>35</v>
      </c>
      <c r="B50" s="390"/>
      <c r="C50" s="148">
        <f>SUM(C42:C49)</f>
        <v>550</v>
      </c>
      <c r="D50" s="120">
        <f>SUM(D42:D49)</f>
        <v>13.350999999999999</v>
      </c>
      <c r="E50" s="120">
        <f>SUM(E42:E49)</f>
        <v>17.930000000000003</v>
      </c>
      <c r="F50" s="120">
        <f>SUM(F42:F49)</f>
        <v>68.225000000000009</v>
      </c>
      <c r="G50" s="120">
        <f>SUM(G42:G49)</f>
        <v>489.91999999999996</v>
      </c>
      <c r="H50" s="148"/>
      <c r="L50" s="26"/>
      <c r="M50" s="105"/>
      <c r="N50" s="105"/>
      <c r="O50" s="105"/>
      <c r="P50" s="105"/>
      <c r="Q50" s="105"/>
      <c r="R50" s="105"/>
    </row>
    <row r="51" spans="1:18" ht="39.75" customHeight="1" x14ac:dyDescent="0.25">
      <c r="A51" s="391" t="s">
        <v>36</v>
      </c>
      <c r="B51" s="147" t="s">
        <v>65</v>
      </c>
      <c r="C51" s="148">
        <v>50</v>
      </c>
      <c r="D51" s="120">
        <f t="shared" ref="D51:F52" si="13">(N51)/M51*C51</f>
        <v>3.916666666666667</v>
      </c>
      <c r="E51" s="120">
        <f t="shared" si="13"/>
        <v>4</v>
      </c>
      <c r="F51" s="120">
        <f t="shared" si="13"/>
        <v>28.25</v>
      </c>
      <c r="G51" s="120">
        <f>Q51/M51*C51</f>
        <v>165</v>
      </c>
      <c r="H51" s="148">
        <v>582</v>
      </c>
      <c r="L51" s="26" t="s">
        <v>65</v>
      </c>
      <c r="M51" s="105">
        <v>60</v>
      </c>
      <c r="N51" s="105">
        <v>4.7</v>
      </c>
      <c r="O51" s="105">
        <v>4.8</v>
      </c>
      <c r="P51" s="105">
        <v>33.9</v>
      </c>
      <c r="Q51" s="105">
        <v>198</v>
      </c>
      <c r="R51" s="102">
        <v>582</v>
      </c>
    </row>
    <row r="52" spans="1:18" ht="39.75" customHeight="1" x14ac:dyDescent="0.25">
      <c r="A52" s="391"/>
      <c r="B52" s="147" t="s">
        <v>66</v>
      </c>
      <c r="C52" s="148">
        <v>150</v>
      </c>
      <c r="D52" s="120">
        <f t="shared" si="13"/>
        <v>0.75</v>
      </c>
      <c r="E52" s="120">
        <f t="shared" si="13"/>
        <v>0.15000000000000002</v>
      </c>
      <c r="F52" s="120">
        <f t="shared" si="13"/>
        <v>15.15</v>
      </c>
      <c r="G52" s="120">
        <f>Q52/M52*C52</f>
        <v>69</v>
      </c>
      <c r="H52" s="148">
        <v>537</v>
      </c>
      <c r="L52" s="26" t="s">
        <v>66</v>
      </c>
      <c r="M52" s="105">
        <v>100</v>
      </c>
      <c r="N52" s="105">
        <v>0.5</v>
      </c>
      <c r="O52" s="105">
        <v>0.1</v>
      </c>
      <c r="P52" s="105">
        <v>10.1</v>
      </c>
      <c r="Q52" s="105">
        <v>46</v>
      </c>
      <c r="R52" s="102">
        <v>537</v>
      </c>
    </row>
    <row r="53" spans="1:18" ht="39.75" customHeight="1" x14ac:dyDescent="0.25">
      <c r="A53" s="389" t="s">
        <v>39</v>
      </c>
      <c r="B53" s="395"/>
      <c r="C53" s="148">
        <f>SUM(C51:C52)</f>
        <v>200</v>
      </c>
      <c r="D53" s="120">
        <f>SUM(D51:D52)</f>
        <v>4.666666666666667</v>
      </c>
      <c r="E53" s="120">
        <f>SUM(E51:E52)</f>
        <v>4.1500000000000004</v>
      </c>
      <c r="F53" s="120">
        <f>SUM(F51:F52)</f>
        <v>43.4</v>
      </c>
      <c r="G53" s="120">
        <f>SUM(G51:G52)</f>
        <v>234</v>
      </c>
      <c r="H53" s="148"/>
      <c r="L53" s="26"/>
      <c r="M53" s="105"/>
      <c r="N53" s="105"/>
      <c r="O53" s="105"/>
      <c r="P53" s="105"/>
      <c r="Q53" s="105"/>
      <c r="R53" s="105"/>
    </row>
    <row r="54" spans="1:18" ht="39.75" customHeight="1" x14ac:dyDescent="0.25">
      <c r="A54" s="400" t="s">
        <v>40</v>
      </c>
      <c r="B54" s="136" t="s">
        <v>204</v>
      </c>
      <c r="C54" s="148">
        <v>150</v>
      </c>
      <c r="D54" s="120">
        <f>(N54)/M54*C54</f>
        <v>4.71</v>
      </c>
      <c r="E54" s="120">
        <f>(O54)/N54*D54</f>
        <v>8.8650000000000002</v>
      </c>
      <c r="F54" s="120">
        <f>(P54)/O54*E54</f>
        <v>27.75</v>
      </c>
      <c r="G54" s="120">
        <f>Q54/M54*C54</f>
        <v>209.55</v>
      </c>
      <c r="H54" s="148">
        <v>171</v>
      </c>
      <c r="L54" s="26" t="s">
        <v>51</v>
      </c>
      <c r="M54" s="131">
        <v>1000</v>
      </c>
      <c r="N54" s="131">
        <v>31.4</v>
      </c>
      <c r="O54" s="131">
        <v>59.1</v>
      </c>
      <c r="P54" s="131">
        <v>185</v>
      </c>
      <c r="Q54" s="131">
        <v>1397</v>
      </c>
      <c r="R54" s="132">
        <v>259</v>
      </c>
    </row>
    <row r="55" spans="1:18" ht="39.75" customHeight="1" x14ac:dyDescent="0.25">
      <c r="A55" s="401"/>
      <c r="B55" s="147" t="s">
        <v>38</v>
      </c>
      <c r="C55" s="148">
        <v>150</v>
      </c>
      <c r="D55" s="120">
        <f>(N55)/M55*C55</f>
        <v>7.4999999999999997E-2</v>
      </c>
      <c r="E55" s="120">
        <f>(O55)/N55*D55</f>
        <v>0</v>
      </c>
      <c r="F55" s="120">
        <f>P55/M55*C55</f>
        <v>11.25</v>
      </c>
      <c r="G55" s="120">
        <f>Q55/M55*C55</f>
        <v>45</v>
      </c>
      <c r="H55" s="148">
        <v>502</v>
      </c>
      <c r="L55" s="26" t="s">
        <v>38</v>
      </c>
      <c r="M55" s="105">
        <v>200</v>
      </c>
      <c r="N55" s="105">
        <v>0.1</v>
      </c>
      <c r="O55" s="105">
        <v>0</v>
      </c>
      <c r="P55" s="105">
        <v>15</v>
      </c>
      <c r="Q55" s="105">
        <v>60</v>
      </c>
      <c r="R55" s="102">
        <v>60</v>
      </c>
    </row>
    <row r="56" spans="1:18" ht="39.75" customHeight="1" x14ac:dyDescent="0.25">
      <c r="A56" s="401"/>
      <c r="B56" s="147" t="s">
        <v>46</v>
      </c>
      <c r="C56" s="148">
        <v>20</v>
      </c>
      <c r="D56" s="120">
        <f t="shared" ref="D56:F56" si="14">(N56)/M56*C56</f>
        <v>1.32</v>
      </c>
      <c r="E56" s="120">
        <f t="shared" si="14"/>
        <v>0.24000000000000002</v>
      </c>
      <c r="F56" s="120">
        <f t="shared" si="14"/>
        <v>6.6800000000000006</v>
      </c>
      <c r="G56" s="120">
        <f t="shared" ref="G56" si="15">Q56/M56*C56</f>
        <v>34.799999999999997</v>
      </c>
      <c r="H56" s="148">
        <v>115</v>
      </c>
      <c r="L56" s="26" t="s">
        <v>46</v>
      </c>
      <c r="M56" s="105">
        <v>100</v>
      </c>
      <c r="N56" s="105">
        <v>6.6</v>
      </c>
      <c r="O56" s="105">
        <v>1.2</v>
      </c>
      <c r="P56" s="105">
        <v>33.4</v>
      </c>
      <c r="Q56" s="105">
        <v>174</v>
      </c>
      <c r="R56" s="102">
        <v>115</v>
      </c>
    </row>
    <row r="57" spans="1:18" ht="39.75" customHeight="1" x14ac:dyDescent="0.25">
      <c r="A57" s="155"/>
      <c r="B57" s="147"/>
      <c r="C57" s="148"/>
      <c r="D57" s="120"/>
      <c r="E57" s="120"/>
      <c r="F57" s="120"/>
      <c r="G57" s="120"/>
      <c r="H57" s="148"/>
      <c r="L57" s="26"/>
      <c r="M57" s="105"/>
      <c r="N57" s="105"/>
      <c r="O57" s="105"/>
      <c r="P57" s="105"/>
      <c r="Q57" s="105"/>
      <c r="R57" s="102"/>
    </row>
    <row r="58" spans="1:18" ht="39.75" customHeight="1" x14ac:dyDescent="0.25">
      <c r="A58" s="389" t="s">
        <v>47</v>
      </c>
      <c r="B58" s="395"/>
      <c r="C58" s="148">
        <f>SUM(C54:C57)</f>
        <v>320</v>
      </c>
      <c r="D58" s="144">
        <f t="shared" ref="D58:G58" si="16">SUM(D54:D57)</f>
        <v>6.1050000000000004</v>
      </c>
      <c r="E58" s="144">
        <f t="shared" si="16"/>
        <v>9.1050000000000004</v>
      </c>
      <c r="F58" s="144">
        <f t="shared" si="16"/>
        <v>45.68</v>
      </c>
      <c r="G58" s="144">
        <f t="shared" si="16"/>
        <v>289.35000000000002</v>
      </c>
      <c r="H58" s="148"/>
      <c r="L58" s="26"/>
      <c r="M58" s="105"/>
      <c r="N58" s="105"/>
      <c r="O58" s="105"/>
      <c r="P58" s="105"/>
      <c r="Q58" s="105"/>
      <c r="R58" s="102"/>
    </row>
    <row r="59" spans="1:18" ht="39.75" customHeight="1" x14ac:dyDescent="0.25">
      <c r="A59" s="389" t="s">
        <v>69</v>
      </c>
      <c r="B59" s="395"/>
      <c r="C59" s="121">
        <f>C58+C53+C50+C40</f>
        <v>1415</v>
      </c>
      <c r="D59" s="120">
        <f>D58+D53+D50+D40</f>
        <v>32.147666666666666</v>
      </c>
      <c r="E59" s="120">
        <f>E58+E53+E50+E40</f>
        <v>41.88</v>
      </c>
      <c r="F59" s="120">
        <f>F58+F53+F50+F40</f>
        <v>206.41500000000002</v>
      </c>
      <c r="G59" s="120">
        <f>G58+G53+G50+G40</f>
        <v>1321.52</v>
      </c>
      <c r="H59" s="148"/>
      <c r="L59" s="26"/>
      <c r="M59" s="105"/>
      <c r="N59" s="105"/>
      <c r="O59" s="105"/>
      <c r="P59" s="105"/>
      <c r="Q59" s="105"/>
      <c r="R59" s="102"/>
    </row>
    <row r="60" spans="1:18" ht="39.75" customHeight="1" x14ac:dyDescent="0.25">
      <c r="A60" s="383" t="s">
        <v>194</v>
      </c>
      <c r="B60" s="384"/>
      <c r="C60" s="153">
        <v>1500</v>
      </c>
      <c r="D60" s="123">
        <v>42</v>
      </c>
      <c r="E60" s="123">
        <v>47</v>
      </c>
      <c r="F60" s="123">
        <v>203</v>
      </c>
      <c r="G60" s="123">
        <v>1400</v>
      </c>
      <c r="H60" s="153"/>
      <c r="L60" s="47"/>
      <c r="M60" s="49"/>
      <c r="N60" s="49"/>
      <c r="O60" s="49"/>
      <c r="P60" s="49"/>
      <c r="Q60" s="49"/>
      <c r="R60" s="50"/>
    </row>
    <row r="61" spans="1:18" ht="39.75" customHeight="1" x14ac:dyDescent="0.25">
      <c r="A61" s="398" t="s">
        <v>5</v>
      </c>
      <c r="B61" s="398" t="s">
        <v>6</v>
      </c>
      <c r="C61" s="399" t="s">
        <v>7</v>
      </c>
      <c r="D61" s="398" t="s">
        <v>8</v>
      </c>
      <c r="E61" s="398"/>
      <c r="F61" s="398"/>
      <c r="G61" s="398" t="s">
        <v>9</v>
      </c>
      <c r="H61" s="399" t="s">
        <v>10</v>
      </c>
      <c r="L61" s="324" t="s">
        <v>6</v>
      </c>
      <c r="M61" s="310" t="s">
        <v>7</v>
      </c>
      <c r="N61" s="310" t="s">
        <v>8</v>
      </c>
      <c r="O61" s="310"/>
      <c r="P61" s="310"/>
      <c r="Q61" s="310" t="s">
        <v>9</v>
      </c>
      <c r="R61" s="314" t="s">
        <v>10</v>
      </c>
    </row>
    <row r="62" spans="1:18" ht="39.75" customHeight="1" x14ac:dyDescent="0.25">
      <c r="A62" s="398"/>
      <c r="B62" s="398"/>
      <c r="C62" s="399"/>
      <c r="D62" s="144" t="s">
        <v>11</v>
      </c>
      <c r="E62" s="144" t="s">
        <v>12</v>
      </c>
      <c r="F62" s="144" t="s">
        <v>13</v>
      </c>
      <c r="G62" s="398"/>
      <c r="H62" s="399"/>
      <c r="L62" s="324"/>
      <c r="M62" s="310"/>
      <c r="N62" s="105" t="s">
        <v>11</v>
      </c>
      <c r="O62" s="105" t="s">
        <v>12</v>
      </c>
      <c r="P62" s="105" t="s">
        <v>13</v>
      </c>
      <c r="Q62" s="310"/>
      <c r="R62" s="314"/>
    </row>
    <row r="63" spans="1:18" ht="39.75" customHeight="1" x14ac:dyDescent="0.25">
      <c r="A63" s="119" t="s">
        <v>70</v>
      </c>
      <c r="B63" s="145"/>
      <c r="C63" s="146"/>
      <c r="D63" s="119"/>
      <c r="E63" s="119"/>
      <c r="F63" s="119"/>
      <c r="G63" s="119"/>
      <c r="H63" s="146"/>
      <c r="L63" s="26"/>
      <c r="M63" s="105"/>
      <c r="N63" s="105"/>
      <c r="O63" s="105"/>
      <c r="P63" s="105"/>
      <c r="Q63" s="105"/>
      <c r="R63" s="102"/>
    </row>
    <row r="64" spans="1:18" ht="39.75" customHeight="1" x14ac:dyDescent="0.25">
      <c r="A64" s="391" t="s">
        <v>15</v>
      </c>
      <c r="B64" s="147" t="s">
        <v>71</v>
      </c>
      <c r="C64" s="148">
        <v>150</v>
      </c>
      <c r="D64" s="120">
        <f t="shared" ref="D64:E66" si="17">(N64)/M64*C64</f>
        <v>5.8050000000000006</v>
      </c>
      <c r="E64" s="120">
        <f t="shared" si="17"/>
        <v>8.8650000000000002</v>
      </c>
      <c r="F64" s="120">
        <f>P64/M64*C64</f>
        <v>26.655000000000001</v>
      </c>
      <c r="G64" s="120">
        <f>Q64/M64*C64</f>
        <v>209.55</v>
      </c>
      <c r="H64" s="148">
        <v>256</v>
      </c>
      <c r="L64" s="26" t="s">
        <v>71</v>
      </c>
      <c r="M64" s="105">
        <v>1000</v>
      </c>
      <c r="N64" s="105">
        <v>38.700000000000003</v>
      </c>
      <c r="O64" s="105">
        <v>59.1</v>
      </c>
      <c r="P64" s="105">
        <v>177.7</v>
      </c>
      <c r="Q64" s="105">
        <v>1397</v>
      </c>
      <c r="R64" s="102">
        <v>256</v>
      </c>
    </row>
    <row r="65" spans="1:41" ht="39.75" customHeight="1" x14ac:dyDescent="0.25">
      <c r="A65" s="391"/>
      <c r="B65" s="147" t="s">
        <v>17</v>
      </c>
      <c r="C65" s="148">
        <v>150</v>
      </c>
      <c r="D65" s="120">
        <f t="shared" si="17"/>
        <v>2.7</v>
      </c>
      <c r="E65" s="120">
        <f t="shared" si="17"/>
        <v>2.4750000000000001</v>
      </c>
      <c r="F65" s="120">
        <f>P65/M65*C65</f>
        <v>18.75</v>
      </c>
      <c r="G65" s="120">
        <f>Q65/M65*C65</f>
        <v>108</v>
      </c>
      <c r="H65" s="148">
        <v>508</v>
      </c>
      <c r="L65" s="26" t="s">
        <v>17</v>
      </c>
      <c r="M65" s="105">
        <v>200</v>
      </c>
      <c r="N65" s="105">
        <v>3.6</v>
      </c>
      <c r="O65" s="105">
        <v>3.3</v>
      </c>
      <c r="P65" s="105">
        <v>25</v>
      </c>
      <c r="Q65" s="105">
        <v>144</v>
      </c>
      <c r="R65" s="102">
        <v>508</v>
      </c>
    </row>
    <row r="66" spans="1:41" ht="39.75" customHeight="1" x14ac:dyDescent="0.25">
      <c r="A66" s="391"/>
      <c r="B66" s="147" t="s">
        <v>184</v>
      </c>
      <c r="C66" s="148">
        <v>50</v>
      </c>
      <c r="D66" s="120">
        <f t="shared" si="17"/>
        <v>7.1428571428571423</v>
      </c>
      <c r="E66" s="120">
        <f t="shared" si="17"/>
        <v>11.571428571428569</v>
      </c>
      <c r="F66" s="120">
        <f>P66/M66*C66</f>
        <v>10.571428571428571</v>
      </c>
      <c r="G66" s="120">
        <f>Q66/M66*C66</f>
        <v>175.71428571428572</v>
      </c>
      <c r="H66" s="148">
        <v>97</v>
      </c>
      <c r="L66" s="26" t="s">
        <v>72</v>
      </c>
      <c r="M66" s="105">
        <v>35</v>
      </c>
      <c r="N66" s="105">
        <v>5</v>
      </c>
      <c r="O66" s="105">
        <v>8.1</v>
      </c>
      <c r="P66" s="105">
        <v>7.4</v>
      </c>
      <c r="Q66" s="105">
        <v>123</v>
      </c>
      <c r="R66" s="102">
        <v>97</v>
      </c>
    </row>
    <row r="67" spans="1:41" ht="39.75" customHeight="1" x14ac:dyDescent="0.25">
      <c r="A67" s="391"/>
      <c r="B67" s="147"/>
      <c r="C67" s="148"/>
      <c r="D67" s="120"/>
      <c r="E67" s="120"/>
      <c r="F67" s="120"/>
      <c r="G67" s="120"/>
      <c r="H67" s="148"/>
      <c r="L67" s="26"/>
      <c r="M67" s="105"/>
      <c r="N67" s="105"/>
      <c r="O67" s="105"/>
      <c r="P67" s="105"/>
      <c r="Q67" s="105"/>
      <c r="R67" s="102"/>
    </row>
    <row r="68" spans="1:41" s="15" customFormat="1" ht="39.75" customHeight="1" x14ac:dyDescent="0.25">
      <c r="A68" s="391"/>
      <c r="B68" s="156" t="s">
        <v>73</v>
      </c>
      <c r="C68" s="157">
        <v>80</v>
      </c>
      <c r="D68" s="137">
        <f>(N68)/M68*C68</f>
        <v>1.2</v>
      </c>
      <c r="E68" s="137">
        <f>(O68)/N68*D68</f>
        <v>0.39999999999999997</v>
      </c>
      <c r="F68" s="137">
        <f>P68/M68*C68</f>
        <v>16.8</v>
      </c>
      <c r="G68" s="137">
        <f>Q68/M68*C68</f>
        <v>76.8</v>
      </c>
      <c r="H68" s="157">
        <v>118</v>
      </c>
      <c r="I68" s="5"/>
      <c r="J68" s="5"/>
      <c r="L68" s="26" t="s">
        <v>73</v>
      </c>
      <c r="M68" s="138">
        <v>100</v>
      </c>
      <c r="N68" s="138">
        <v>1.5</v>
      </c>
      <c r="O68" s="138">
        <v>0.5</v>
      </c>
      <c r="P68" s="138">
        <v>21</v>
      </c>
      <c r="Q68" s="138">
        <v>96</v>
      </c>
      <c r="R68" s="139">
        <v>118</v>
      </c>
      <c r="S68" s="19"/>
      <c r="T68" s="19"/>
      <c r="U68" s="19"/>
      <c r="V68" s="19"/>
      <c r="W68"/>
      <c r="X68" s="25" t="s">
        <v>73</v>
      </c>
      <c r="Y68" s="140">
        <v>120</v>
      </c>
      <c r="Z68" s="141">
        <f>AJ68/AI68*Y68</f>
        <v>1.7999999999999998</v>
      </c>
      <c r="AA68" s="141">
        <f>AK68/AI68*Y68</f>
        <v>0.6</v>
      </c>
      <c r="AB68" s="141">
        <f>AL68/AI68*Y68</f>
        <v>25.2</v>
      </c>
      <c r="AC68" s="141">
        <f>AM68/AI68*Y68</f>
        <v>115.19999999999999</v>
      </c>
      <c r="AD68" s="142">
        <v>118</v>
      </c>
      <c r="AE68" s="5"/>
      <c r="AF68" s="5"/>
      <c r="AG68" s="5"/>
      <c r="AH68" s="26" t="s">
        <v>73</v>
      </c>
      <c r="AI68" s="138">
        <v>100</v>
      </c>
      <c r="AJ68" s="138">
        <v>1.5</v>
      </c>
      <c r="AK68" s="138">
        <v>0.5</v>
      </c>
      <c r="AL68" s="138">
        <v>21</v>
      </c>
      <c r="AM68" s="138">
        <v>96</v>
      </c>
      <c r="AN68" s="139">
        <v>118</v>
      </c>
      <c r="AO68" s="5"/>
    </row>
    <row r="69" spans="1:41" ht="39.75" customHeight="1" x14ac:dyDescent="0.25">
      <c r="A69" s="391"/>
      <c r="B69" s="147"/>
      <c r="C69" s="148"/>
      <c r="D69" s="120"/>
      <c r="E69" s="120"/>
      <c r="F69" s="120"/>
      <c r="G69" s="120"/>
      <c r="H69" s="148"/>
      <c r="L69" s="26"/>
      <c r="M69" s="105"/>
      <c r="N69" s="105"/>
      <c r="O69" s="105"/>
      <c r="P69" s="105"/>
      <c r="Q69" s="105"/>
      <c r="R69" s="102"/>
    </row>
    <row r="70" spans="1:41" ht="39.75" customHeight="1" x14ac:dyDescent="0.25">
      <c r="A70" s="389" t="s">
        <v>21</v>
      </c>
      <c r="B70" s="390"/>
      <c r="C70" s="148">
        <f>C64+C65+C66</f>
        <v>350</v>
      </c>
      <c r="D70" s="148">
        <f t="shared" ref="D70:G70" si="18">D64+D65+D66</f>
        <v>15.647857142857143</v>
      </c>
      <c r="E70" s="148">
        <f t="shared" si="18"/>
        <v>22.911428571428569</v>
      </c>
      <c r="F70" s="148">
        <f t="shared" si="18"/>
        <v>55.976428571428571</v>
      </c>
      <c r="G70" s="148">
        <f t="shared" si="18"/>
        <v>493.26428571428573</v>
      </c>
      <c r="H70" s="148"/>
      <c r="L70" s="26"/>
      <c r="M70" s="105"/>
      <c r="N70" s="105"/>
      <c r="O70" s="105"/>
      <c r="P70" s="105"/>
      <c r="Q70" s="105"/>
      <c r="R70" s="105"/>
    </row>
    <row r="71" spans="1:41" ht="39.75" customHeight="1" x14ac:dyDescent="0.25">
      <c r="A71" s="391" t="s">
        <v>22</v>
      </c>
      <c r="B71" s="147" t="s">
        <v>74</v>
      </c>
      <c r="C71" s="148">
        <v>30</v>
      </c>
      <c r="D71" s="120">
        <f t="shared" ref="D71:F76" si="19">(N71)/M71*C71</f>
        <v>0.54</v>
      </c>
      <c r="E71" s="120">
        <f t="shared" si="19"/>
        <v>1.8600000000000003</v>
      </c>
      <c r="F71" s="120">
        <f>P71/M71*C71</f>
        <v>2.6700000000000004</v>
      </c>
      <c r="G71" s="120">
        <f>Q71/M71*C71</f>
        <v>29.7</v>
      </c>
      <c r="H71" s="148">
        <v>71</v>
      </c>
      <c r="L71" s="26" t="s">
        <v>74</v>
      </c>
      <c r="M71" s="105">
        <v>100</v>
      </c>
      <c r="N71" s="105">
        <v>1.8</v>
      </c>
      <c r="O71" s="105">
        <v>6.2</v>
      </c>
      <c r="P71" s="105">
        <v>8.9</v>
      </c>
      <c r="Q71" s="105">
        <v>99</v>
      </c>
      <c r="R71" s="102">
        <v>71</v>
      </c>
    </row>
    <row r="72" spans="1:41" ht="39.75" customHeight="1" x14ac:dyDescent="0.25">
      <c r="A72" s="391"/>
      <c r="B72" s="147" t="s">
        <v>75</v>
      </c>
      <c r="C72" s="148">
        <v>150</v>
      </c>
      <c r="D72" s="120">
        <f t="shared" si="19"/>
        <v>0.75</v>
      </c>
      <c r="E72" s="120">
        <f t="shared" si="19"/>
        <v>0.15000000000000002</v>
      </c>
      <c r="F72" s="120">
        <f>P72/M72*C72</f>
        <v>0</v>
      </c>
      <c r="G72" s="120">
        <f>Q72/M72*C72</f>
        <v>4.3500000000000005</v>
      </c>
      <c r="H72" s="148">
        <v>126</v>
      </c>
      <c r="L72" s="26" t="s">
        <v>76</v>
      </c>
      <c r="M72" s="105">
        <v>1000</v>
      </c>
      <c r="N72" s="105">
        <v>5</v>
      </c>
      <c r="O72" s="105">
        <v>1</v>
      </c>
      <c r="P72" s="105">
        <v>0</v>
      </c>
      <c r="Q72" s="105">
        <v>29</v>
      </c>
      <c r="R72" s="102">
        <v>126</v>
      </c>
    </row>
    <row r="73" spans="1:41" ht="39.75" customHeight="1" x14ac:dyDescent="0.25">
      <c r="A73" s="391"/>
      <c r="B73" s="147" t="s">
        <v>77</v>
      </c>
      <c r="C73" s="148">
        <v>130</v>
      </c>
      <c r="D73" s="120">
        <f t="shared" si="19"/>
        <v>9.9047619047619051</v>
      </c>
      <c r="E73" s="120">
        <f t="shared" si="19"/>
        <v>9.8428571428571434</v>
      </c>
      <c r="F73" s="120">
        <f>P73/M73*C73</f>
        <v>23.461904761904758</v>
      </c>
      <c r="G73" s="120">
        <f>Q73/M73*C73</f>
        <v>222.23809523809524</v>
      </c>
      <c r="H73" s="148">
        <v>411</v>
      </c>
      <c r="L73" s="36" t="s">
        <v>78</v>
      </c>
      <c r="M73" s="105">
        <v>210</v>
      </c>
      <c r="N73" s="105">
        <v>16</v>
      </c>
      <c r="O73" s="105">
        <v>15.9</v>
      </c>
      <c r="P73" s="105">
        <v>37.9</v>
      </c>
      <c r="Q73" s="105">
        <v>359</v>
      </c>
      <c r="R73" s="102">
        <v>411</v>
      </c>
    </row>
    <row r="74" spans="1:41" ht="39.75" customHeight="1" x14ac:dyDescent="0.25">
      <c r="A74" s="391"/>
      <c r="B74" s="147" t="s">
        <v>81</v>
      </c>
      <c r="C74" s="148">
        <v>150</v>
      </c>
      <c r="D74" s="120">
        <f t="shared" si="19"/>
        <v>0.375</v>
      </c>
      <c r="E74" s="120">
        <f t="shared" si="19"/>
        <v>0</v>
      </c>
      <c r="F74" s="120">
        <f>P74/M74*C74</f>
        <v>20.25</v>
      </c>
      <c r="G74" s="120">
        <f>Q74/M74*C74</f>
        <v>82.5</v>
      </c>
      <c r="H74" s="148">
        <v>531</v>
      </c>
      <c r="L74" s="26" t="s">
        <v>81</v>
      </c>
      <c r="M74" s="105">
        <v>200</v>
      </c>
      <c r="N74" s="105">
        <v>0.5</v>
      </c>
      <c r="O74" s="105">
        <v>0</v>
      </c>
      <c r="P74" s="105">
        <v>27</v>
      </c>
      <c r="Q74" s="105">
        <v>110</v>
      </c>
      <c r="R74" s="102">
        <v>527</v>
      </c>
    </row>
    <row r="75" spans="1:41" ht="39.75" customHeight="1" x14ac:dyDescent="0.25">
      <c r="A75" s="391"/>
      <c r="B75" s="147" t="s">
        <v>181</v>
      </c>
      <c r="C75" s="148">
        <v>20</v>
      </c>
      <c r="D75" s="120">
        <f t="shared" si="19"/>
        <v>1.52</v>
      </c>
      <c r="E75" s="120">
        <f t="shared" si="19"/>
        <v>0.16</v>
      </c>
      <c r="F75" s="120">
        <f t="shared" si="19"/>
        <v>9.84</v>
      </c>
      <c r="G75" s="120">
        <f t="shared" ref="G75:G76" si="20">Q75/M75*C75</f>
        <v>47</v>
      </c>
      <c r="H75" s="148">
        <v>114</v>
      </c>
      <c r="L75" s="26" t="s">
        <v>33</v>
      </c>
      <c r="M75" s="105">
        <v>100</v>
      </c>
      <c r="N75" s="105">
        <v>7.6</v>
      </c>
      <c r="O75" s="105">
        <v>0.8</v>
      </c>
      <c r="P75" s="105">
        <v>49.2</v>
      </c>
      <c r="Q75" s="105">
        <v>235</v>
      </c>
      <c r="R75" s="102">
        <v>114</v>
      </c>
    </row>
    <row r="76" spans="1:41" ht="39.75" customHeight="1" x14ac:dyDescent="0.25">
      <c r="A76" s="391"/>
      <c r="B76" s="147" t="s">
        <v>34</v>
      </c>
      <c r="C76" s="148">
        <v>40</v>
      </c>
      <c r="D76" s="120">
        <f t="shared" si="19"/>
        <v>2.64</v>
      </c>
      <c r="E76" s="120">
        <f t="shared" si="19"/>
        <v>0.48000000000000004</v>
      </c>
      <c r="F76" s="120">
        <f t="shared" si="19"/>
        <v>13.360000000000001</v>
      </c>
      <c r="G76" s="120">
        <f t="shared" si="20"/>
        <v>69.599999999999994</v>
      </c>
      <c r="H76" s="148">
        <v>115</v>
      </c>
      <c r="L76" s="26" t="s">
        <v>34</v>
      </c>
      <c r="M76" s="105">
        <v>100</v>
      </c>
      <c r="N76" s="105">
        <v>6.6</v>
      </c>
      <c r="O76" s="105">
        <v>1.2</v>
      </c>
      <c r="P76" s="105">
        <v>33.4</v>
      </c>
      <c r="Q76" s="105">
        <v>174</v>
      </c>
      <c r="R76" s="102">
        <v>115</v>
      </c>
    </row>
    <row r="77" spans="1:41" ht="39.75" customHeight="1" x14ac:dyDescent="0.25">
      <c r="A77" s="389" t="s">
        <v>35</v>
      </c>
      <c r="B77" s="390"/>
      <c r="C77" s="148">
        <f>SUM(C71:C76)</f>
        <v>520</v>
      </c>
      <c r="D77" s="120">
        <f>SUM(D71:D76)</f>
        <v>15.729761904761904</v>
      </c>
      <c r="E77" s="120">
        <f>SUM(E71:E76)</f>
        <v>12.492857142857144</v>
      </c>
      <c r="F77" s="120">
        <f>SUM(F71:F76)</f>
        <v>69.581904761904767</v>
      </c>
      <c r="G77" s="120">
        <f>SUM(G71:G76)</f>
        <v>455.38809523809527</v>
      </c>
      <c r="H77" s="148"/>
      <c r="L77" s="26"/>
      <c r="M77" s="105"/>
      <c r="N77" s="105"/>
      <c r="O77" s="105"/>
      <c r="P77" s="105"/>
      <c r="Q77" s="105"/>
      <c r="R77" s="102"/>
    </row>
    <row r="78" spans="1:41" ht="39.75" customHeight="1" x14ac:dyDescent="0.25">
      <c r="A78" s="391" t="s">
        <v>36</v>
      </c>
      <c r="B78" s="147" t="s">
        <v>82</v>
      </c>
      <c r="C78" s="148">
        <v>40</v>
      </c>
      <c r="D78" s="120">
        <f>(N78)/M78*C78</f>
        <v>2.3600000000000003</v>
      </c>
      <c r="E78" s="120">
        <f>(O78)/N78*D78</f>
        <v>1.8800000000000001</v>
      </c>
      <c r="F78" s="120">
        <f>P78/M78*C78</f>
        <v>30</v>
      </c>
      <c r="G78" s="120">
        <f>Q78/M78*C78</f>
        <v>146.4</v>
      </c>
      <c r="H78" s="148">
        <v>608</v>
      </c>
      <c r="L78" s="26" t="s">
        <v>82</v>
      </c>
      <c r="M78" s="105">
        <v>100</v>
      </c>
      <c r="N78" s="105">
        <v>5.9</v>
      </c>
      <c r="O78" s="105">
        <v>4.7</v>
      </c>
      <c r="P78" s="105">
        <v>75</v>
      </c>
      <c r="Q78" s="105">
        <v>366</v>
      </c>
      <c r="R78" s="102">
        <v>608</v>
      </c>
    </row>
    <row r="79" spans="1:41" ht="39.75" customHeight="1" x14ac:dyDescent="0.25">
      <c r="A79" s="391"/>
      <c r="B79" s="147" t="s">
        <v>83</v>
      </c>
      <c r="C79" s="148">
        <v>160</v>
      </c>
      <c r="D79" s="120">
        <f>(N79)/M79*C79</f>
        <v>8</v>
      </c>
      <c r="E79" s="120">
        <f>(O79)/N79*D79</f>
        <v>5.12</v>
      </c>
      <c r="F79" s="120">
        <f>P79/M79*C79</f>
        <v>13.600000000000001</v>
      </c>
      <c r="G79" s="120">
        <f>Q79/M79*C79</f>
        <v>139.19999999999999</v>
      </c>
      <c r="H79" s="148">
        <v>536</v>
      </c>
      <c r="L79" s="26" t="s">
        <v>83</v>
      </c>
      <c r="M79" s="105">
        <v>200</v>
      </c>
      <c r="N79" s="105">
        <v>10</v>
      </c>
      <c r="O79" s="105">
        <v>6.4</v>
      </c>
      <c r="P79" s="105">
        <v>17</v>
      </c>
      <c r="Q79" s="105">
        <v>174</v>
      </c>
      <c r="R79" s="102">
        <v>536</v>
      </c>
    </row>
    <row r="80" spans="1:41" ht="39.75" customHeight="1" x14ac:dyDescent="0.25">
      <c r="A80" s="389" t="s">
        <v>39</v>
      </c>
      <c r="B80" s="390"/>
      <c r="C80" s="148">
        <f>SUM(C78:C79)</f>
        <v>200</v>
      </c>
      <c r="D80" s="120">
        <f>SUM(D78:D79)</f>
        <v>10.36</v>
      </c>
      <c r="E80" s="120">
        <f>SUM(E78:E79)</f>
        <v>7</v>
      </c>
      <c r="F80" s="120">
        <f>SUM(F78:F79)</f>
        <v>43.6</v>
      </c>
      <c r="G80" s="120">
        <f>SUM(G78:G79)</f>
        <v>285.60000000000002</v>
      </c>
      <c r="H80" s="148"/>
      <c r="L80" s="26"/>
      <c r="M80" s="105"/>
      <c r="N80" s="105"/>
      <c r="O80" s="105"/>
      <c r="P80" s="105"/>
      <c r="Q80" s="105"/>
      <c r="R80" s="102"/>
    </row>
    <row r="81" spans="1:18" ht="39.75" customHeight="1" x14ac:dyDescent="0.25">
      <c r="A81" s="400" t="s">
        <v>40</v>
      </c>
      <c r="B81" s="147" t="s">
        <v>84</v>
      </c>
      <c r="C81" s="148">
        <v>160</v>
      </c>
      <c r="D81" s="120">
        <f t="shared" ref="D81:F84" si="21">(N81)/M81*C81</f>
        <v>25.6</v>
      </c>
      <c r="E81" s="120">
        <f t="shared" si="21"/>
        <v>26.880000000000003</v>
      </c>
      <c r="F81" s="120">
        <f>P81/M81*C81</f>
        <v>25.493333333333332</v>
      </c>
      <c r="G81" s="120">
        <f>Q81/M81*C81</f>
        <v>453.33333333333337</v>
      </c>
      <c r="H81" s="148">
        <v>319</v>
      </c>
      <c r="L81" s="26" t="s">
        <v>84</v>
      </c>
      <c r="M81" s="105">
        <v>150</v>
      </c>
      <c r="N81" s="105">
        <v>24</v>
      </c>
      <c r="O81" s="105">
        <v>25.2</v>
      </c>
      <c r="P81" s="105">
        <v>23.9</v>
      </c>
      <c r="Q81" s="105">
        <v>425</v>
      </c>
      <c r="R81" s="102">
        <v>319</v>
      </c>
    </row>
    <row r="82" spans="1:18" ht="39.75" customHeight="1" x14ac:dyDescent="0.25">
      <c r="A82" s="401"/>
      <c r="B82" s="147" t="s">
        <v>85</v>
      </c>
      <c r="C82" s="148">
        <v>25</v>
      </c>
      <c r="D82" s="120">
        <f t="shared" si="21"/>
        <v>1.7999999999999998</v>
      </c>
      <c r="E82" s="120">
        <f t="shared" si="21"/>
        <v>2.125</v>
      </c>
      <c r="F82" s="120">
        <f>P82/M82*C82</f>
        <v>13.875000000000002</v>
      </c>
      <c r="G82" s="120">
        <f>Q82/M82*C82</f>
        <v>82</v>
      </c>
      <c r="H82" s="148">
        <v>490</v>
      </c>
      <c r="L82" s="26" t="s">
        <v>85</v>
      </c>
      <c r="M82" s="105">
        <v>1000</v>
      </c>
      <c r="N82" s="105">
        <v>72</v>
      </c>
      <c r="O82" s="105">
        <v>85</v>
      </c>
      <c r="P82" s="105">
        <v>555</v>
      </c>
      <c r="Q82" s="105">
        <v>3280</v>
      </c>
      <c r="R82" s="102">
        <v>490</v>
      </c>
    </row>
    <row r="83" spans="1:18" ht="39.75" customHeight="1" x14ac:dyDescent="0.25">
      <c r="A83" s="401"/>
      <c r="B83" s="147" t="s">
        <v>86</v>
      </c>
      <c r="C83" s="148">
        <v>150</v>
      </c>
      <c r="D83" s="120">
        <f t="shared" si="21"/>
        <v>0.3</v>
      </c>
      <c r="E83" s="120">
        <f t="shared" si="21"/>
        <v>7.4999999999999997E-2</v>
      </c>
      <c r="F83" s="120">
        <f>P83/M83*C83</f>
        <v>22.5</v>
      </c>
      <c r="G83" s="120">
        <f>Q83/M83*C83</f>
        <v>91.5</v>
      </c>
      <c r="H83" s="148">
        <v>522</v>
      </c>
      <c r="L83" s="26" t="s">
        <v>86</v>
      </c>
      <c r="M83" s="105">
        <v>100</v>
      </c>
      <c r="N83" s="105">
        <v>0.2</v>
      </c>
      <c r="O83" s="105">
        <v>0.05</v>
      </c>
      <c r="P83" s="105">
        <v>15</v>
      </c>
      <c r="Q83" s="105">
        <v>61</v>
      </c>
      <c r="R83" s="102">
        <v>522</v>
      </c>
    </row>
    <row r="84" spans="1:18" ht="39.75" customHeight="1" x14ac:dyDescent="0.25">
      <c r="A84" s="401"/>
      <c r="B84" s="147" t="s">
        <v>46</v>
      </c>
      <c r="C84" s="148">
        <v>20</v>
      </c>
      <c r="D84" s="120">
        <f t="shared" si="21"/>
        <v>1.32</v>
      </c>
      <c r="E84" s="120">
        <f t="shared" si="21"/>
        <v>0.24000000000000002</v>
      </c>
      <c r="F84" s="120">
        <f t="shared" si="21"/>
        <v>6.6800000000000006</v>
      </c>
      <c r="G84" s="120">
        <f t="shared" ref="G84" si="22">Q84/M84*C84</f>
        <v>34.799999999999997</v>
      </c>
      <c r="H84" s="148">
        <v>115</v>
      </c>
      <c r="L84" s="26" t="s">
        <v>46</v>
      </c>
      <c r="M84" s="105">
        <v>100</v>
      </c>
      <c r="N84" s="105">
        <v>6.6</v>
      </c>
      <c r="O84" s="105">
        <v>1.2</v>
      </c>
      <c r="P84" s="105">
        <v>33.4</v>
      </c>
      <c r="Q84" s="105">
        <v>174</v>
      </c>
      <c r="R84" s="102">
        <v>115</v>
      </c>
    </row>
    <row r="85" spans="1:18" ht="39.75" customHeight="1" x14ac:dyDescent="0.25">
      <c r="A85" s="402"/>
      <c r="B85" s="158"/>
      <c r="C85" s="159"/>
      <c r="D85" s="120"/>
      <c r="E85" s="120"/>
      <c r="F85" s="120"/>
      <c r="G85" s="120"/>
      <c r="H85" s="159"/>
      <c r="L85" s="41"/>
      <c r="M85" s="105"/>
      <c r="N85" s="105"/>
      <c r="O85" s="105"/>
      <c r="P85" s="105"/>
      <c r="Q85" s="105"/>
      <c r="R85" s="43"/>
    </row>
    <row r="86" spans="1:18" ht="39.75" customHeight="1" x14ac:dyDescent="0.25">
      <c r="A86" s="389" t="s">
        <v>47</v>
      </c>
      <c r="B86" s="395"/>
      <c r="C86" s="148">
        <f>SUM(C81:C85)</f>
        <v>355</v>
      </c>
      <c r="D86" s="120">
        <f>SUM(D81:D85)</f>
        <v>29.020000000000003</v>
      </c>
      <c r="E86" s="120">
        <f>SUM(E81:E85)</f>
        <v>29.32</v>
      </c>
      <c r="F86" s="120">
        <f>SUM(F81:F85)</f>
        <v>68.548333333333332</v>
      </c>
      <c r="G86" s="120">
        <f>SUM(G81:G85)</f>
        <v>661.63333333333333</v>
      </c>
      <c r="H86" s="148"/>
      <c r="L86" s="26"/>
      <c r="M86" s="105"/>
      <c r="N86" s="105"/>
      <c r="O86" s="105"/>
      <c r="P86" s="105"/>
      <c r="Q86" s="105"/>
      <c r="R86" s="102"/>
    </row>
    <row r="87" spans="1:18" ht="39.75" customHeight="1" x14ac:dyDescent="0.25">
      <c r="A87" s="389" t="s">
        <v>87</v>
      </c>
      <c r="B87" s="395"/>
      <c r="C87" s="148">
        <f>C86+C80+C70+C77</f>
        <v>1425</v>
      </c>
      <c r="D87" s="120">
        <f>D86+D80+D70+D77</f>
        <v>70.757619047619045</v>
      </c>
      <c r="E87" s="120">
        <f>E86+E80+E70+E77</f>
        <v>71.724285714285713</v>
      </c>
      <c r="F87" s="120">
        <f>F86+F80+F70+F77</f>
        <v>237.70666666666665</v>
      </c>
      <c r="G87" s="120">
        <f>G86+G80+G70+G77</f>
        <v>1895.8857142857144</v>
      </c>
      <c r="H87" s="148"/>
      <c r="L87" s="26"/>
      <c r="M87" s="105"/>
      <c r="N87" s="105"/>
      <c r="O87" s="105"/>
      <c r="P87" s="105"/>
      <c r="Q87" s="105"/>
      <c r="R87" s="102"/>
    </row>
    <row r="88" spans="1:18" ht="39.75" customHeight="1" x14ac:dyDescent="0.25">
      <c r="A88" s="383" t="s">
        <v>194</v>
      </c>
      <c r="B88" s="384"/>
      <c r="C88" s="153">
        <v>1500</v>
      </c>
      <c r="D88" s="123">
        <v>42</v>
      </c>
      <c r="E88" s="123">
        <v>47</v>
      </c>
      <c r="F88" s="123">
        <v>203</v>
      </c>
      <c r="G88" s="123">
        <v>1400</v>
      </c>
      <c r="H88" s="153"/>
      <c r="L88" s="47"/>
      <c r="M88" s="49"/>
      <c r="N88" s="49"/>
      <c r="O88" s="49"/>
      <c r="P88" s="49"/>
      <c r="Q88" s="49"/>
      <c r="R88" s="50"/>
    </row>
    <row r="89" spans="1:18" ht="39.75" customHeight="1" x14ac:dyDescent="0.25">
      <c r="A89" s="398" t="s">
        <v>5</v>
      </c>
      <c r="B89" s="398" t="s">
        <v>6</v>
      </c>
      <c r="C89" s="399" t="s">
        <v>7</v>
      </c>
      <c r="D89" s="398" t="s">
        <v>8</v>
      </c>
      <c r="E89" s="398"/>
      <c r="F89" s="398"/>
      <c r="G89" s="398" t="s">
        <v>9</v>
      </c>
      <c r="H89" s="399" t="s">
        <v>10</v>
      </c>
      <c r="L89" s="324" t="s">
        <v>6</v>
      </c>
      <c r="M89" s="310" t="s">
        <v>7</v>
      </c>
      <c r="N89" s="310" t="s">
        <v>8</v>
      </c>
      <c r="O89" s="310"/>
      <c r="P89" s="310"/>
      <c r="Q89" s="310" t="s">
        <v>9</v>
      </c>
      <c r="R89" s="314" t="s">
        <v>10</v>
      </c>
    </row>
    <row r="90" spans="1:18" ht="39.75" customHeight="1" x14ac:dyDescent="0.25">
      <c r="A90" s="398"/>
      <c r="B90" s="398"/>
      <c r="C90" s="399"/>
      <c r="D90" s="144" t="s">
        <v>11</v>
      </c>
      <c r="E90" s="144" t="s">
        <v>12</v>
      </c>
      <c r="F90" s="144" t="s">
        <v>13</v>
      </c>
      <c r="G90" s="398"/>
      <c r="H90" s="399"/>
      <c r="L90" s="324"/>
      <c r="M90" s="310"/>
      <c r="N90" s="105" t="s">
        <v>11</v>
      </c>
      <c r="O90" s="105" t="s">
        <v>12</v>
      </c>
      <c r="P90" s="105" t="s">
        <v>13</v>
      </c>
      <c r="Q90" s="310"/>
      <c r="R90" s="314"/>
    </row>
    <row r="91" spans="1:18" ht="39.75" customHeight="1" x14ac:dyDescent="0.25">
      <c r="A91" s="119" t="s">
        <v>88</v>
      </c>
      <c r="B91" s="145"/>
      <c r="C91" s="146"/>
      <c r="D91" s="119"/>
      <c r="E91" s="119"/>
      <c r="F91" s="119"/>
      <c r="G91" s="119"/>
      <c r="H91" s="146"/>
      <c r="L91" s="26"/>
      <c r="M91" s="105"/>
      <c r="N91" s="105"/>
      <c r="O91" s="105"/>
      <c r="P91" s="105"/>
      <c r="Q91" s="105"/>
      <c r="R91" s="102"/>
    </row>
    <row r="92" spans="1:18" ht="39.75" customHeight="1" x14ac:dyDescent="0.25">
      <c r="A92" s="391" t="s">
        <v>15</v>
      </c>
      <c r="B92" s="147" t="s">
        <v>89</v>
      </c>
      <c r="C92" s="148">
        <v>150</v>
      </c>
      <c r="D92" s="120">
        <f t="shared" ref="D92:E94" si="23">(N92)/M92*C92</f>
        <v>4.8</v>
      </c>
      <c r="E92" s="120">
        <f t="shared" si="23"/>
        <v>8.5499999999999989</v>
      </c>
      <c r="F92" s="120">
        <f>P92/M92*C92</f>
        <v>26.820000000000004</v>
      </c>
      <c r="G92" s="120">
        <f>Q92/M92*C92</f>
        <v>203.4</v>
      </c>
      <c r="H92" s="148">
        <v>261</v>
      </c>
      <c r="L92" s="26" t="s">
        <v>89</v>
      </c>
      <c r="M92" s="105">
        <v>1000</v>
      </c>
      <c r="N92" s="105">
        <v>32</v>
      </c>
      <c r="O92" s="105">
        <v>57</v>
      </c>
      <c r="P92" s="105">
        <v>178.8</v>
      </c>
      <c r="Q92" s="105">
        <v>1356</v>
      </c>
      <c r="R92" s="102">
        <v>261</v>
      </c>
    </row>
    <row r="93" spans="1:18" ht="39.75" customHeight="1" x14ac:dyDescent="0.25">
      <c r="A93" s="391"/>
      <c r="B93" s="147" t="s">
        <v>52</v>
      </c>
      <c r="C93" s="148">
        <v>150</v>
      </c>
      <c r="D93" s="120">
        <f t="shared" si="23"/>
        <v>2.4</v>
      </c>
      <c r="E93" s="120">
        <f t="shared" si="23"/>
        <v>2.0249999999999999</v>
      </c>
      <c r="F93" s="120">
        <f>P93/M93*C93</f>
        <v>11.925000000000001</v>
      </c>
      <c r="G93" s="120">
        <f>Q93/M93*C93</f>
        <v>59.25</v>
      </c>
      <c r="H93" s="148">
        <v>513</v>
      </c>
      <c r="L93" s="26" t="s">
        <v>53</v>
      </c>
      <c r="M93" s="105">
        <v>200</v>
      </c>
      <c r="N93" s="105">
        <v>3.2</v>
      </c>
      <c r="O93" s="105">
        <v>2.7</v>
      </c>
      <c r="P93" s="105">
        <v>15.9</v>
      </c>
      <c r="Q93" s="105">
        <v>79</v>
      </c>
      <c r="R93" s="102">
        <v>513</v>
      </c>
    </row>
    <row r="94" spans="1:18" ht="39.75" customHeight="1" x14ac:dyDescent="0.25">
      <c r="A94" s="391"/>
      <c r="B94" s="147" t="s">
        <v>183</v>
      </c>
      <c r="C94" s="148">
        <v>40</v>
      </c>
      <c r="D94" s="120">
        <f t="shared" si="23"/>
        <v>1.6</v>
      </c>
      <c r="E94" s="120">
        <f t="shared" si="23"/>
        <v>16.666666666666668</v>
      </c>
      <c r="F94" s="120">
        <f>P94/M94*C94</f>
        <v>10</v>
      </c>
      <c r="G94" s="120">
        <f>Q94/M94*C94</f>
        <v>196</v>
      </c>
      <c r="H94" s="148">
        <v>100</v>
      </c>
      <c r="L94" s="26" t="s">
        <v>108</v>
      </c>
      <c r="M94" s="105">
        <v>30</v>
      </c>
      <c r="N94" s="105">
        <v>1.2</v>
      </c>
      <c r="O94" s="105">
        <v>12.5</v>
      </c>
      <c r="P94" s="105">
        <v>7.5</v>
      </c>
      <c r="Q94" s="105">
        <v>147</v>
      </c>
      <c r="R94" s="102">
        <v>100</v>
      </c>
    </row>
    <row r="95" spans="1:18" ht="39.75" customHeight="1" x14ac:dyDescent="0.25">
      <c r="A95" s="391"/>
      <c r="B95" s="158" t="s">
        <v>185</v>
      </c>
      <c r="C95" s="159">
        <v>90</v>
      </c>
      <c r="D95" s="124">
        <f>(N95)/M95*C95</f>
        <v>0.36</v>
      </c>
      <c r="E95" s="124">
        <f>(O95)/N95*D95</f>
        <v>0.36</v>
      </c>
      <c r="F95" s="124">
        <f>(P95)/O95*E95</f>
        <v>8.82</v>
      </c>
      <c r="G95" s="124">
        <f>Q95/M95*C95</f>
        <v>42.3</v>
      </c>
      <c r="H95" s="159">
        <v>118</v>
      </c>
      <c r="I95" s="107"/>
      <c r="J95" s="107"/>
      <c r="K95" s="108"/>
      <c r="L95" s="41" t="s">
        <v>20</v>
      </c>
      <c r="M95" s="42">
        <v>100</v>
      </c>
      <c r="N95" s="42">
        <v>0.4</v>
      </c>
      <c r="O95" s="42">
        <v>0.4</v>
      </c>
      <c r="P95" s="42">
        <v>9.8000000000000007</v>
      </c>
      <c r="Q95" s="42">
        <v>47</v>
      </c>
      <c r="R95" s="43">
        <v>118</v>
      </c>
    </row>
    <row r="96" spans="1:18" ht="39.75" customHeight="1" x14ac:dyDescent="0.25">
      <c r="A96" s="389" t="s">
        <v>21</v>
      </c>
      <c r="B96" s="390"/>
      <c r="C96" s="148">
        <f>C93+C92+C94</f>
        <v>340</v>
      </c>
      <c r="D96" s="148">
        <f t="shared" ref="D96:G96" si="24">D93+D92+D94</f>
        <v>8.7999999999999989</v>
      </c>
      <c r="E96" s="148">
        <f t="shared" si="24"/>
        <v>27.241666666666667</v>
      </c>
      <c r="F96" s="148">
        <f t="shared" si="24"/>
        <v>48.745000000000005</v>
      </c>
      <c r="G96" s="148">
        <f t="shared" si="24"/>
        <v>458.65</v>
      </c>
      <c r="H96" s="148"/>
      <c r="L96" s="26"/>
      <c r="M96" s="105"/>
      <c r="N96" s="105"/>
      <c r="O96" s="105"/>
      <c r="P96" s="105"/>
      <c r="Q96" s="105"/>
      <c r="R96" s="105"/>
    </row>
    <row r="97" spans="1:18" ht="39.75" customHeight="1" x14ac:dyDescent="0.25">
      <c r="A97" s="400" t="s">
        <v>22</v>
      </c>
      <c r="B97" s="160"/>
      <c r="C97" s="161"/>
      <c r="D97" s="162"/>
      <c r="E97" s="162"/>
      <c r="F97" s="162"/>
      <c r="G97" s="162"/>
      <c r="H97" s="163"/>
      <c r="K97" s="5"/>
      <c r="L97" s="41"/>
      <c r="M97" s="42"/>
      <c r="N97" s="42"/>
      <c r="O97" s="42"/>
      <c r="P97" s="42"/>
      <c r="Q97" s="42"/>
      <c r="R97" s="43"/>
    </row>
    <row r="98" spans="1:18" ht="39.75" customHeight="1" x14ac:dyDescent="0.25">
      <c r="A98" s="401"/>
      <c r="B98" s="147" t="s">
        <v>91</v>
      </c>
      <c r="C98" s="148">
        <v>150</v>
      </c>
      <c r="D98" s="120">
        <f>(N98)/M98*C98</f>
        <v>1.2299999999999998</v>
      </c>
      <c r="E98" s="120">
        <f>(O98)/N98*D98</f>
        <v>3.1499999999999995</v>
      </c>
      <c r="F98" s="120">
        <f>P98/M98*C98</f>
        <v>9.75</v>
      </c>
      <c r="G98" s="120">
        <f>Q98/M98*C98</f>
        <v>72.75</v>
      </c>
      <c r="H98" s="148">
        <v>139</v>
      </c>
      <c r="L98" s="26" t="s">
        <v>92</v>
      </c>
      <c r="M98" s="105">
        <v>1000</v>
      </c>
      <c r="N98" s="105">
        <v>8.1999999999999993</v>
      </c>
      <c r="O98" s="105">
        <v>21</v>
      </c>
      <c r="P98" s="105">
        <v>65</v>
      </c>
      <c r="Q98" s="105">
        <v>485</v>
      </c>
      <c r="R98" s="102">
        <v>139</v>
      </c>
    </row>
    <row r="99" spans="1:18" ht="39.75" customHeight="1" x14ac:dyDescent="0.25">
      <c r="A99" s="401"/>
      <c r="B99" s="136" t="s">
        <v>198</v>
      </c>
      <c r="C99" s="152">
        <v>10</v>
      </c>
      <c r="D99" s="110">
        <f>(N99)/M99*C99</f>
        <v>0.26</v>
      </c>
      <c r="E99" s="110">
        <f>(O99)/N99*D99</f>
        <v>1.5</v>
      </c>
      <c r="F99" s="110">
        <f>(P99)/O99*E99</f>
        <v>0.36</v>
      </c>
      <c r="G99" s="110">
        <f>Q99/M99*C99</f>
        <v>16.200000000000003</v>
      </c>
      <c r="H99" s="152">
        <v>488</v>
      </c>
      <c r="L99" s="36" t="s">
        <v>199</v>
      </c>
      <c r="M99" s="131">
        <v>1000</v>
      </c>
      <c r="N99" s="131">
        <v>26</v>
      </c>
      <c r="O99" s="131">
        <v>150</v>
      </c>
      <c r="P99" s="131">
        <v>36</v>
      </c>
      <c r="Q99" s="131">
        <v>1620</v>
      </c>
      <c r="R99" s="102"/>
    </row>
    <row r="100" spans="1:18" ht="39.75" customHeight="1" x14ac:dyDescent="0.25">
      <c r="A100" s="401"/>
      <c r="B100" s="147" t="s">
        <v>93</v>
      </c>
      <c r="C100" s="148">
        <v>50</v>
      </c>
      <c r="D100" s="120">
        <f t="shared" ref="D100:F105" si="25">(N100)/M100*C100</f>
        <v>6.9500000000000011</v>
      </c>
      <c r="E100" s="120">
        <f t="shared" si="25"/>
        <v>1.0500000000000003</v>
      </c>
      <c r="F100" s="120">
        <f t="shared" ref="F100:F103" si="26">P100/M100*C100</f>
        <v>4.8</v>
      </c>
      <c r="G100" s="120">
        <f t="shared" ref="G100:G105" si="27">Q100/M100*C100</f>
        <v>56.499999999999993</v>
      </c>
      <c r="H100" s="148">
        <v>351</v>
      </c>
      <c r="L100" s="26" t="s">
        <v>94</v>
      </c>
      <c r="M100" s="105">
        <v>100</v>
      </c>
      <c r="N100" s="105">
        <v>13.9</v>
      </c>
      <c r="O100" s="105">
        <v>2.1</v>
      </c>
      <c r="P100" s="105">
        <v>9.6</v>
      </c>
      <c r="Q100" s="105">
        <v>113</v>
      </c>
      <c r="R100" s="102">
        <v>351</v>
      </c>
    </row>
    <row r="101" spans="1:18" ht="39.75" customHeight="1" x14ac:dyDescent="0.25">
      <c r="A101" s="401"/>
      <c r="B101" s="147" t="s">
        <v>95</v>
      </c>
      <c r="C101" s="148">
        <v>100</v>
      </c>
      <c r="D101" s="120">
        <f t="shared" si="25"/>
        <v>2.4699999999999998</v>
      </c>
      <c r="E101" s="120">
        <f t="shared" si="25"/>
        <v>4.07</v>
      </c>
      <c r="F101" s="120">
        <f t="shared" si="26"/>
        <v>24.869999999999997</v>
      </c>
      <c r="G101" s="120">
        <f t="shared" si="27"/>
        <v>146</v>
      </c>
      <c r="H101" s="148">
        <v>246</v>
      </c>
      <c r="L101" s="26" t="s">
        <v>96</v>
      </c>
      <c r="M101" s="105">
        <v>1000</v>
      </c>
      <c r="N101" s="105">
        <v>24.7</v>
      </c>
      <c r="O101" s="105">
        <v>40.700000000000003</v>
      </c>
      <c r="P101" s="105">
        <v>248.7</v>
      </c>
      <c r="Q101" s="105">
        <v>1460</v>
      </c>
      <c r="R101" s="102">
        <v>246</v>
      </c>
    </row>
    <row r="102" spans="1:18" ht="39.75" customHeight="1" x14ac:dyDescent="0.25">
      <c r="A102" s="401"/>
      <c r="B102" s="147" t="s">
        <v>97</v>
      </c>
      <c r="C102" s="148">
        <v>20</v>
      </c>
      <c r="D102" s="120">
        <f t="shared" si="25"/>
        <v>0.21600000000000003</v>
      </c>
      <c r="E102" s="120">
        <f t="shared" si="25"/>
        <v>0.746</v>
      </c>
      <c r="F102" s="120">
        <f t="shared" si="26"/>
        <v>1.3880000000000001</v>
      </c>
      <c r="G102" s="120">
        <f t="shared" si="27"/>
        <v>13.120000000000001</v>
      </c>
      <c r="H102" s="148">
        <v>462</v>
      </c>
      <c r="L102" s="26" t="s">
        <v>98</v>
      </c>
      <c r="M102" s="105">
        <v>1000</v>
      </c>
      <c r="N102" s="105">
        <v>10.8</v>
      </c>
      <c r="O102" s="105">
        <v>37.299999999999997</v>
      </c>
      <c r="P102" s="105">
        <v>69.400000000000006</v>
      </c>
      <c r="Q102" s="105">
        <v>656</v>
      </c>
      <c r="R102" s="102">
        <v>462</v>
      </c>
    </row>
    <row r="103" spans="1:18" ht="39.75" customHeight="1" x14ac:dyDescent="0.25">
      <c r="A103" s="401"/>
      <c r="B103" s="147" t="s">
        <v>99</v>
      </c>
      <c r="C103" s="148">
        <v>150</v>
      </c>
      <c r="D103" s="120">
        <f t="shared" si="25"/>
        <v>0.375</v>
      </c>
      <c r="E103" s="120">
        <f t="shared" si="25"/>
        <v>0</v>
      </c>
      <c r="F103" s="120">
        <f t="shared" si="26"/>
        <v>20.25</v>
      </c>
      <c r="G103" s="120">
        <f t="shared" si="27"/>
        <v>82.5</v>
      </c>
      <c r="H103" s="148">
        <v>531</v>
      </c>
      <c r="L103" s="26" t="s">
        <v>99</v>
      </c>
      <c r="M103" s="105">
        <v>200</v>
      </c>
      <c r="N103" s="105">
        <v>0.5</v>
      </c>
      <c r="O103" s="105">
        <v>0</v>
      </c>
      <c r="P103" s="105">
        <v>27</v>
      </c>
      <c r="Q103" s="105">
        <v>110</v>
      </c>
      <c r="R103" s="102">
        <v>527</v>
      </c>
    </row>
    <row r="104" spans="1:18" ht="39.75" customHeight="1" x14ac:dyDescent="0.25">
      <c r="A104" s="401"/>
      <c r="B104" s="147" t="s">
        <v>181</v>
      </c>
      <c r="C104" s="148">
        <v>20</v>
      </c>
      <c r="D104" s="120">
        <f t="shared" si="25"/>
        <v>1.52</v>
      </c>
      <c r="E104" s="120">
        <f t="shared" si="25"/>
        <v>0.16</v>
      </c>
      <c r="F104" s="120">
        <f t="shared" si="25"/>
        <v>9.84</v>
      </c>
      <c r="G104" s="120">
        <f t="shared" si="27"/>
        <v>47</v>
      </c>
      <c r="H104" s="148">
        <v>114</v>
      </c>
      <c r="L104" s="26" t="s">
        <v>33</v>
      </c>
      <c r="M104" s="105">
        <v>100</v>
      </c>
      <c r="N104" s="105">
        <v>7.6</v>
      </c>
      <c r="O104" s="105">
        <v>0.8</v>
      </c>
      <c r="P104" s="105">
        <v>49.2</v>
      </c>
      <c r="Q104" s="105">
        <v>235</v>
      </c>
      <c r="R104" s="102">
        <v>114</v>
      </c>
    </row>
    <row r="105" spans="1:18" ht="39.75" customHeight="1" x14ac:dyDescent="0.25">
      <c r="A105" s="402"/>
      <c r="B105" s="147" t="s">
        <v>34</v>
      </c>
      <c r="C105" s="148">
        <v>40</v>
      </c>
      <c r="D105" s="120">
        <f t="shared" si="25"/>
        <v>2.64</v>
      </c>
      <c r="E105" s="120">
        <f t="shared" si="25"/>
        <v>0.48000000000000004</v>
      </c>
      <c r="F105" s="120">
        <f t="shared" si="25"/>
        <v>13.360000000000001</v>
      </c>
      <c r="G105" s="120">
        <f t="shared" si="27"/>
        <v>69.599999999999994</v>
      </c>
      <c r="H105" s="148">
        <v>115</v>
      </c>
      <c r="L105" s="26" t="s">
        <v>34</v>
      </c>
      <c r="M105" s="105">
        <v>100</v>
      </c>
      <c r="N105" s="105">
        <v>6.6</v>
      </c>
      <c r="O105" s="105">
        <v>1.2</v>
      </c>
      <c r="P105" s="105">
        <v>33.4</v>
      </c>
      <c r="Q105" s="105">
        <v>174</v>
      </c>
      <c r="R105" s="102">
        <v>115</v>
      </c>
    </row>
    <row r="106" spans="1:18" ht="39.75" customHeight="1" x14ac:dyDescent="0.25">
      <c r="A106" s="389" t="s">
        <v>35</v>
      </c>
      <c r="B106" s="395"/>
      <c r="C106" s="148">
        <f>SUM(C97:C105)</f>
        <v>540</v>
      </c>
      <c r="D106" s="120">
        <f>SUM(D97:D105)</f>
        <v>15.661</v>
      </c>
      <c r="E106" s="120">
        <f>SUM(E97:E105)</f>
        <v>11.156000000000001</v>
      </c>
      <c r="F106" s="120">
        <f>SUM(F97:F105)</f>
        <v>84.617999999999995</v>
      </c>
      <c r="G106" s="120">
        <f>SUM(G97:G105)</f>
        <v>503.66999999999996</v>
      </c>
      <c r="H106" s="148"/>
      <c r="L106" s="26"/>
      <c r="M106" s="105"/>
      <c r="N106" s="105"/>
      <c r="O106" s="105"/>
      <c r="P106" s="105"/>
      <c r="Q106" s="105"/>
      <c r="R106" s="105"/>
    </row>
    <row r="107" spans="1:18" ht="39.75" customHeight="1" x14ac:dyDescent="0.25">
      <c r="A107" s="391" t="s">
        <v>36</v>
      </c>
      <c r="B107" s="147" t="s">
        <v>100</v>
      </c>
      <c r="C107" s="148">
        <v>40</v>
      </c>
      <c r="D107" s="120">
        <f>(N107)/M107*C107</f>
        <v>2.7733333333333334</v>
      </c>
      <c r="E107" s="120">
        <f>(O107)/N107*D107</f>
        <v>5.2266666666666666</v>
      </c>
      <c r="F107" s="120">
        <f>P107/M107*C107</f>
        <v>23.52</v>
      </c>
      <c r="G107" s="120">
        <f>Q107/M107*C107</f>
        <v>152</v>
      </c>
      <c r="H107" s="148">
        <v>574</v>
      </c>
      <c r="L107" s="26" t="s">
        <v>100</v>
      </c>
      <c r="M107" s="105">
        <v>75</v>
      </c>
      <c r="N107" s="105">
        <v>5.2</v>
      </c>
      <c r="O107" s="105">
        <v>9.8000000000000007</v>
      </c>
      <c r="P107" s="105">
        <v>44.1</v>
      </c>
      <c r="Q107" s="105">
        <v>285</v>
      </c>
      <c r="R107" s="102">
        <v>574</v>
      </c>
    </row>
    <row r="108" spans="1:18" ht="39.75" customHeight="1" x14ac:dyDescent="0.25">
      <c r="A108" s="391"/>
      <c r="B108" s="147" t="s">
        <v>101</v>
      </c>
      <c r="C108" s="148">
        <v>160</v>
      </c>
      <c r="D108" s="120">
        <f>(N108)/M108*C108</f>
        <v>4.6399999999999997</v>
      </c>
      <c r="E108" s="120">
        <f>(O108)/N108*D108</f>
        <v>4</v>
      </c>
      <c r="F108" s="120">
        <f>P108/M108*C108</f>
        <v>7.68</v>
      </c>
      <c r="G108" s="120">
        <f>Q108/M108*C108</f>
        <v>84.800000000000011</v>
      </c>
      <c r="H108" s="148">
        <v>534</v>
      </c>
      <c r="L108" s="26" t="s">
        <v>101</v>
      </c>
      <c r="M108" s="105">
        <v>200</v>
      </c>
      <c r="N108" s="105">
        <v>5.8</v>
      </c>
      <c r="O108" s="105">
        <v>5</v>
      </c>
      <c r="P108" s="105">
        <v>9.6</v>
      </c>
      <c r="Q108" s="105">
        <v>106</v>
      </c>
      <c r="R108" s="102">
        <v>534</v>
      </c>
    </row>
    <row r="109" spans="1:18" ht="39.75" customHeight="1" x14ac:dyDescent="0.25">
      <c r="A109" s="144" t="s">
        <v>39</v>
      </c>
      <c r="B109" s="147"/>
      <c r="C109" s="148">
        <f>SUM(C107:C108)</f>
        <v>200</v>
      </c>
      <c r="D109" s="120">
        <f>SUM(D107:D108)</f>
        <v>7.4133333333333331</v>
      </c>
      <c r="E109" s="120">
        <f>SUM(E107:E108)</f>
        <v>9.2266666666666666</v>
      </c>
      <c r="F109" s="120">
        <f>SUM(F107:F108)</f>
        <v>31.2</v>
      </c>
      <c r="G109" s="120">
        <f>SUM(G107:G108)</f>
        <v>236.8</v>
      </c>
      <c r="H109" s="148"/>
      <c r="L109" s="26"/>
      <c r="M109" s="105"/>
      <c r="N109" s="105"/>
      <c r="O109" s="105"/>
      <c r="P109" s="105"/>
      <c r="Q109" s="105"/>
      <c r="R109" s="102"/>
    </row>
    <row r="110" spans="1:18" ht="39.75" customHeight="1" x14ac:dyDescent="0.25">
      <c r="A110" s="164"/>
      <c r="B110" s="160" t="s">
        <v>190</v>
      </c>
      <c r="C110" s="161">
        <v>50</v>
      </c>
      <c r="D110" s="162">
        <f>N110/M110*C110</f>
        <v>0.45000000000000007</v>
      </c>
      <c r="E110" s="162">
        <f>O110/M110*C110</f>
        <v>2.5499999999999998</v>
      </c>
      <c r="F110" s="162">
        <f>P110/M110*C110</f>
        <v>1.8000000000000003</v>
      </c>
      <c r="G110" s="162">
        <f>Q110/M110*C110</f>
        <v>32</v>
      </c>
      <c r="H110" s="163">
        <v>31</v>
      </c>
      <c r="K110" s="5"/>
      <c r="L110" s="41" t="s">
        <v>42</v>
      </c>
      <c r="M110" s="42">
        <v>100</v>
      </c>
      <c r="N110" s="42">
        <v>0.9</v>
      </c>
      <c r="O110" s="42">
        <v>5.0999999999999996</v>
      </c>
      <c r="P110" s="42">
        <v>3.6</v>
      </c>
      <c r="Q110" s="42">
        <v>64</v>
      </c>
      <c r="R110" s="43">
        <v>31</v>
      </c>
    </row>
    <row r="111" spans="1:18" ht="39.75" customHeight="1" x14ac:dyDescent="0.25">
      <c r="A111" s="400" t="s">
        <v>40</v>
      </c>
      <c r="B111" s="147" t="s">
        <v>103</v>
      </c>
      <c r="C111" s="148">
        <v>150</v>
      </c>
      <c r="D111" s="120">
        <f>(N111)/M111*C111</f>
        <v>11.828571428571429</v>
      </c>
      <c r="E111" s="120">
        <f>(O111)/N111*D111</f>
        <v>12.342857142857143</v>
      </c>
      <c r="F111" s="120">
        <f>P111/M111*C111</f>
        <v>13.628571428571428</v>
      </c>
      <c r="G111" s="120">
        <f>Q111/M111*C111</f>
        <v>212.57142857142856</v>
      </c>
      <c r="H111" s="148">
        <v>412</v>
      </c>
      <c r="L111" s="26" t="s">
        <v>103</v>
      </c>
      <c r="M111" s="105">
        <v>175</v>
      </c>
      <c r="N111" s="105">
        <v>13.8</v>
      </c>
      <c r="O111" s="105">
        <v>14.4</v>
      </c>
      <c r="P111" s="105">
        <v>15.9</v>
      </c>
      <c r="Q111" s="105">
        <v>248</v>
      </c>
      <c r="R111" s="102">
        <v>412</v>
      </c>
    </row>
    <row r="112" spans="1:18" ht="39.75" customHeight="1" x14ac:dyDescent="0.25">
      <c r="A112" s="401"/>
      <c r="B112" s="147" t="s">
        <v>102</v>
      </c>
      <c r="C112" s="148">
        <v>150</v>
      </c>
      <c r="D112" s="120">
        <f>(N112)/M112*C112</f>
        <v>7.4999999999999997E-2</v>
      </c>
      <c r="E112" s="120">
        <f>(O112)/N112*D112</f>
        <v>0</v>
      </c>
      <c r="F112" s="120">
        <f>P112/M112*C112</f>
        <v>11.4</v>
      </c>
      <c r="G112" s="120">
        <f>Q112/M112*C112</f>
        <v>45.75</v>
      </c>
      <c r="H112" s="148">
        <v>505</v>
      </c>
      <c r="L112" s="26" t="s">
        <v>102</v>
      </c>
      <c r="M112" s="105">
        <v>200</v>
      </c>
      <c r="N112" s="105">
        <v>0.1</v>
      </c>
      <c r="O112" s="105">
        <v>0</v>
      </c>
      <c r="P112" s="105">
        <v>15.2</v>
      </c>
      <c r="Q112" s="105">
        <v>61</v>
      </c>
      <c r="R112" s="102">
        <v>505</v>
      </c>
    </row>
    <row r="113" spans="1:18" ht="39.75" customHeight="1" x14ac:dyDescent="0.25">
      <c r="A113" s="401"/>
      <c r="B113" s="147" t="s">
        <v>46</v>
      </c>
      <c r="C113" s="148">
        <v>20</v>
      </c>
      <c r="D113" s="120">
        <f t="shared" ref="D113:F113" si="28">(N113)/M113*C113</f>
        <v>1.32</v>
      </c>
      <c r="E113" s="120">
        <f t="shared" si="28"/>
        <v>0.24000000000000002</v>
      </c>
      <c r="F113" s="120">
        <f t="shared" si="28"/>
        <v>6.6800000000000006</v>
      </c>
      <c r="G113" s="120">
        <f t="shared" ref="G113" si="29">Q113/M113*C113</f>
        <v>34.799999999999997</v>
      </c>
      <c r="H113" s="148">
        <v>115</v>
      </c>
      <c r="L113" s="26" t="s">
        <v>46</v>
      </c>
      <c r="M113" s="105">
        <v>100</v>
      </c>
      <c r="N113" s="105">
        <v>6.6</v>
      </c>
      <c r="O113" s="105">
        <v>1.2</v>
      </c>
      <c r="P113" s="105">
        <v>33.4</v>
      </c>
      <c r="Q113" s="105">
        <v>174</v>
      </c>
      <c r="R113" s="102">
        <v>115</v>
      </c>
    </row>
    <row r="114" spans="1:18" ht="39.75" customHeight="1" x14ac:dyDescent="0.25">
      <c r="A114" s="389" t="s">
        <v>47</v>
      </c>
      <c r="B114" s="395"/>
      <c r="C114" s="148">
        <f>SUM(C110:C113)</f>
        <v>370</v>
      </c>
      <c r="D114" s="148">
        <f t="shared" ref="D114:G114" si="30">SUM(D110:D113)</f>
        <v>13.673571428571428</v>
      </c>
      <c r="E114" s="148">
        <f t="shared" si="30"/>
        <v>15.132857142857143</v>
      </c>
      <c r="F114" s="148">
        <f t="shared" si="30"/>
        <v>33.508571428571429</v>
      </c>
      <c r="G114" s="148">
        <f t="shared" si="30"/>
        <v>325.12142857142857</v>
      </c>
      <c r="H114" s="148"/>
      <c r="L114" s="26"/>
      <c r="M114" s="105"/>
      <c r="N114" s="105"/>
      <c r="O114" s="105"/>
      <c r="P114" s="105"/>
      <c r="Q114" s="105"/>
      <c r="R114" s="105"/>
    </row>
    <row r="115" spans="1:18" ht="39.75" customHeight="1" x14ac:dyDescent="0.25">
      <c r="A115" s="389" t="s">
        <v>105</v>
      </c>
      <c r="B115" s="395"/>
      <c r="C115" s="148">
        <f>C114+C109+C106+C96</f>
        <v>1450</v>
      </c>
      <c r="D115" s="120">
        <f>D114+D109+D106+D96</f>
        <v>45.547904761904761</v>
      </c>
      <c r="E115" s="120">
        <f>E114+E109+E106+E96</f>
        <v>62.757190476190473</v>
      </c>
      <c r="F115" s="120">
        <f>F114+F109+F106+F96</f>
        <v>198.07157142857142</v>
      </c>
      <c r="G115" s="120">
        <f>G114+G109+G106+G96</f>
        <v>1524.2414285714285</v>
      </c>
      <c r="H115" s="148"/>
      <c r="L115" s="26"/>
      <c r="M115" s="105"/>
      <c r="N115" s="105"/>
      <c r="O115" s="105"/>
      <c r="P115" s="105"/>
      <c r="Q115" s="105"/>
      <c r="R115" s="102"/>
    </row>
    <row r="116" spans="1:18" ht="39.75" customHeight="1" x14ac:dyDescent="0.25">
      <c r="A116" s="383" t="s">
        <v>194</v>
      </c>
      <c r="B116" s="384"/>
      <c r="C116" s="153">
        <v>1500</v>
      </c>
      <c r="D116" s="123">
        <v>42</v>
      </c>
      <c r="E116" s="123">
        <v>47</v>
      </c>
      <c r="F116" s="123">
        <v>203</v>
      </c>
      <c r="G116" s="123">
        <v>1400</v>
      </c>
      <c r="H116" s="153"/>
      <c r="L116" s="47"/>
      <c r="M116" s="49"/>
      <c r="N116" s="49"/>
      <c r="O116" s="49"/>
      <c r="P116" s="49"/>
      <c r="Q116" s="49"/>
      <c r="R116" s="50"/>
    </row>
    <row r="117" spans="1:18" ht="39.75" customHeight="1" x14ac:dyDescent="0.25">
      <c r="A117" s="398" t="s">
        <v>5</v>
      </c>
      <c r="B117" s="398" t="s">
        <v>6</v>
      </c>
      <c r="C117" s="399" t="s">
        <v>7</v>
      </c>
      <c r="D117" s="398" t="s">
        <v>8</v>
      </c>
      <c r="E117" s="398"/>
      <c r="F117" s="398"/>
      <c r="G117" s="398" t="s">
        <v>9</v>
      </c>
      <c r="H117" s="399" t="s">
        <v>10</v>
      </c>
      <c r="L117" s="324" t="s">
        <v>6</v>
      </c>
      <c r="M117" s="310" t="s">
        <v>7</v>
      </c>
      <c r="N117" s="310" t="s">
        <v>8</v>
      </c>
      <c r="O117" s="310"/>
      <c r="P117" s="310"/>
      <c r="Q117" s="310" t="s">
        <v>9</v>
      </c>
      <c r="R117" s="314" t="s">
        <v>10</v>
      </c>
    </row>
    <row r="118" spans="1:18" ht="39.75" customHeight="1" x14ac:dyDescent="0.25">
      <c r="A118" s="398"/>
      <c r="B118" s="398"/>
      <c r="C118" s="399"/>
      <c r="D118" s="144" t="s">
        <v>11</v>
      </c>
      <c r="E118" s="144" t="s">
        <v>12</v>
      </c>
      <c r="F118" s="144" t="s">
        <v>13</v>
      </c>
      <c r="G118" s="398"/>
      <c r="H118" s="399"/>
      <c r="L118" s="324"/>
      <c r="M118" s="310"/>
      <c r="N118" s="105" t="s">
        <v>11</v>
      </c>
      <c r="O118" s="105" t="s">
        <v>12</v>
      </c>
      <c r="P118" s="105" t="s">
        <v>13</v>
      </c>
      <c r="Q118" s="310"/>
      <c r="R118" s="314"/>
    </row>
    <row r="119" spans="1:18" ht="39.75" customHeight="1" x14ac:dyDescent="0.25">
      <c r="A119" s="119" t="s">
        <v>106</v>
      </c>
      <c r="B119" s="145"/>
      <c r="C119" s="146"/>
      <c r="D119" s="119"/>
      <c r="E119" s="119"/>
      <c r="F119" s="119"/>
      <c r="G119" s="119"/>
      <c r="H119" s="146"/>
      <c r="L119" s="26"/>
      <c r="M119" s="105"/>
      <c r="N119" s="105"/>
      <c r="O119" s="105"/>
      <c r="P119" s="105"/>
      <c r="Q119" s="105"/>
      <c r="R119" s="102"/>
    </row>
    <row r="120" spans="1:18" ht="39.75" customHeight="1" x14ac:dyDescent="0.25">
      <c r="A120" s="391" t="s">
        <v>15</v>
      </c>
      <c r="B120" s="147" t="s">
        <v>107</v>
      </c>
      <c r="C120" s="148">
        <v>150</v>
      </c>
      <c r="D120" s="120">
        <f t="shared" ref="D120:E122" si="31">(N120)/M120*C120</f>
        <v>6.87</v>
      </c>
      <c r="E120" s="120">
        <f t="shared" si="31"/>
        <v>9.6600000000000019</v>
      </c>
      <c r="F120" s="120">
        <f>P120/M120*C120</f>
        <v>24.45</v>
      </c>
      <c r="G120" s="120">
        <f>Q120/M120*C120</f>
        <v>212.25</v>
      </c>
      <c r="H120" s="148">
        <v>254</v>
      </c>
      <c r="L120" s="26" t="s">
        <v>107</v>
      </c>
      <c r="M120" s="105">
        <v>1000</v>
      </c>
      <c r="N120" s="105">
        <v>45.8</v>
      </c>
      <c r="O120" s="105">
        <v>64.400000000000006</v>
      </c>
      <c r="P120" s="105">
        <v>163</v>
      </c>
      <c r="Q120" s="105">
        <v>1415</v>
      </c>
      <c r="R120" s="102">
        <v>254</v>
      </c>
    </row>
    <row r="121" spans="1:18" ht="39.75" customHeight="1" x14ac:dyDescent="0.25">
      <c r="A121" s="391"/>
      <c r="B121" s="147" t="s">
        <v>17</v>
      </c>
      <c r="C121" s="148">
        <v>150</v>
      </c>
      <c r="D121" s="120">
        <f t="shared" si="31"/>
        <v>2.7</v>
      </c>
      <c r="E121" s="120">
        <f t="shared" si="31"/>
        <v>2.4750000000000001</v>
      </c>
      <c r="F121" s="120">
        <f>P121/M121*C121</f>
        <v>18.75</v>
      </c>
      <c r="G121" s="120">
        <f>Q121/M121*C121</f>
        <v>108</v>
      </c>
      <c r="H121" s="148">
        <v>508</v>
      </c>
      <c r="L121" s="26" t="s">
        <v>17</v>
      </c>
      <c r="M121" s="105">
        <v>200</v>
      </c>
      <c r="N121" s="105">
        <v>3.6</v>
      </c>
      <c r="O121" s="105">
        <v>3.3</v>
      </c>
      <c r="P121" s="105">
        <v>25</v>
      </c>
      <c r="Q121" s="105">
        <v>144</v>
      </c>
      <c r="R121" s="102">
        <v>508</v>
      </c>
    </row>
    <row r="122" spans="1:18" ht="39.75" customHeight="1" x14ac:dyDescent="0.25">
      <c r="A122" s="391"/>
      <c r="B122" s="147" t="s">
        <v>184</v>
      </c>
      <c r="C122" s="148">
        <v>50</v>
      </c>
      <c r="D122" s="120">
        <f t="shared" si="31"/>
        <v>7.1428571428571423</v>
      </c>
      <c r="E122" s="120">
        <f t="shared" si="31"/>
        <v>11.571428571428569</v>
      </c>
      <c r="F122" s="120">
        <f>P122/M122*C122</f>
        <v>10.571428571428571</v>
      </c>
      <c r="G122" s="120">
        <f>Q122/M122*C122</f>
        <v>175.71428571428572</v>
      </c>
      <c r="H122" s="148">
        <v>97</v>
      </c>
      <c r="L122" s="26" t="s">
        <v>72</v>
      </c>
      <c r="M122" s="105">
        <v>35</v>
      </c>
      <c r="N122" s="105">
        <v>5</v>
      </c>
      <c r="O122" s="105">
        <v>8.1</v>
      </c>
      <c r="P122" s="105">
        <v>7.4</v>
      </c>
      <c r="Q122" s="105">
        <v>123</v>
      </c>
      <c r="R122" s="102">
        <v>97</v>
      </c>
    </row>
    <row r="123" spans="1:18" ht="39.75" customHeight="1" x14ac:dyDescent="0.25">
      <c r="A123" s="391"/>
      <c r="B123" s="147"/>
      <c r="C123" s="148"/>
      <c r="D123" s="120"/>
      <c r="E123" s="120"/>
      <c r="F123" s="120"/>
      <c r="G123" s="120"/>
      <c r="H123" s="148"/>
      <c r="L123" s="26"/>
      <c r="M123" s="105"/>
      <c r="N123" s="105"/>
      <c r="O123" s="105"/>
      <c r="P123" s="105"/>
      <c r="Q123" s="105"/>
      <c r="R123" s="102"/>
    </row>
    <row r="124" spans="1:18" ht="39.75" customHeight="1" x14ac:dyDescent="0.25">
      <c r="A124" s="391"/>
      <c r="B124" s="158" t="s">
        <v>185</v>
      </c>
      <c r="C124" s="159">
        <v>95</v>
      </c>
      <c r="D124" s="124">
        <f>(N124)/M124*C124</f>
        <v>0.38</v>
      </c>
      <c r="E124" s="124">
        <f>(O124)/N124*D124</f>
        <v>0.38</v>
      </c>
      <c r="F124" s="124">
        <f>(P124)/O124*E124</f>
        <v>9.31</v>
      </c>
      <c r="G124" s="124">
        <f>Q124/M124*C124</f>
        <v>44.65</v>
      </c>
      <c r="H124" s="159">
        <v>118</v>
      </c>
      <c r="I124" s="107"/>
      <c r="J124" s="107"/>
      <c r="K124" s="108"/>
      <c r="L124" s="41" t="s">
        <v>20</v>
      </c>
      <c r="M124" s="42">
        <v>100</v>
      </c>
      <c r="N124" s="42">
        <v>0.4</v>
      </c>
      <c r="O124" s="42">
        <v>0.4</v>
      </c>
      <c r="P124" s="42">
        <v>9.8000000000000007</v>
      </c>
      <c r="Q124" s="42">
        <v>47</v>
      </c>
      <c r="R124" s="43">
        <v>118</v>
      </c>
    </row>
    <row r="125" spans="1:18" ht="39.75" customHeight="1" x14ac:dyDescent="0.25">
      <c r="A125" s="391"/>
      <c r="B125" s="147"/>
      <c r="C125" s="148"/>
      <c r="D125" s="120"/>
      <c r="E125" s="120"/>
      <c r="F125" s="120"/>
      <c r="G125" s="120"/>
      <c r="H125" s="148"/>
      <c r="L125" s="26"/>
      <c r="M125" s="105"/>
      <c r="N125" s="105"/>
      <c r="O125" s="105"/>
      <c r="P125" s="105"/>
      <c r="Q125" s="105"/>
      <c r="R125" s="102"/>
    </row>
    <row r="126" spans="1:18" ht="39.75" customHeight="1" x14ac:dyDescent="0.25">
      <c r="A126" s="389" t="s">
        <v>21</v>
      </c>
      <c r="B126" s="390"/>
      <c r="C126" s="148">
        <f>C120+C121+C122</f>
        <v>350</v>
      </c>
      <c r="D126" s="148">
        <f t="shared" ref="D126:G126" si="32">D120+D121+D122</f>
        <v>16.712857142857143</v>
      </c>
      <c r="E126" s="148">
        <f t="shared" si="32"/>
        <v>23.706428571428571</v>
      </c>
      <c r="F126" s="148">
        <f t="shared" si="32"/>
        <v>53.771428571428572</v>
      </c>
      <c r="G126" s="148">
        <f t="shared" si="32"/>
        <v>495.96428571428572</v>
      </c>
      <c r="H126" s="148"/>
      <c r="L126" s="26"/>
      <c r="M126" s="105"/>
      <c r="N126" s="105"/>
      <c r="O126" s="105"/>
      <c r="P126" s="105"/>
      <c r="Q126" s="105"/>
      <c r="R126" s="105"/>
    </row>
    <row r="127" spans="1:18" ht="39.75" customHeight="1" x14ac:dyDescent="0.25">
      <c r="A127" s="398" t="s">
        <v>22</v>
      </c>
      <c r="B127" s="147"/>
      <c r="C127" s="148"/>
      <c r="D127" s="120"/>
      <c r="E127" s="120"/>
      <c r="F127" s="120"/>
      <c r="G127" s="120"/>
      <c r="H127" s="148"/>
      <c r="L127" s="26"/>
      <c r="M127" s="105"/>
      <c r="N127" s="105"/>
      <c r="O127" s="105"/>
      <c r="P127" s="105"/>
      <c r="Q127" s="105"/>
      <c r="R127" s="102"/>
    </row>
    <row r="128" spans="1:18" ht="39.75" customHeight="1" x14ac:dyDescent="0.25">
      <c r="A128" s="398"/>
      <c r="B128" s="136" t="s">
        <v>208</v>
      </c>
      <c r="C128" s="148">
        <v>150</v>
      </c>
      <c r="D128" s="120">
        <f>(N128)/M128*C128</f>
        <v>1.3049999999999999</v>
      </c>
      <c r="E128" s="120">
        <f>(O128)/N128*D128</f>
        <v>2.6700000000000004</v>
      </c>
      <c r="F128" s="120">
        <f>P128/M128*C128</f>
        <v>7.2150000000000007</v>
      </c>
      <c r="G128" s="120">
        <f>Q128/M128*C128</f>
        <v>58.2</v>
      </c>
      <c r="H128" s="148">
        <v>140</v>
      </c>
      <c r="L128" s="109" t="s">
        <v>208</v>
      </c>
      <c r="M128" s="138">
        <v>1000</v>
      </c>
      <c r="N128" s="138">
        <v>8.6999999999999993</v>
      </c>
      <c r="O128" s="138">
        <v>17.8</v>
      </c>
      <c r="P128" s="138">
        <v>48.1</v>
      </c>
      <c r="Q128" s="138">
        <v>388</v>
      </c>
      <c r="R128" s="139">
        <v>140</v>
      </c>
    </row>
    <row r="129" spans="1:18" ht="39.75" customHeight="1" x14ac:dyDescent="0.25">
      <c r="A129" s="398"/>
      <c r="B129" s="136" t="s">
        <v>198</v>
      </c>
      <c r="C129" s="152">
        <v>10</v>
      </c>
      <c r="D129" s="110">
        <f>(N129)/M129*C129</f>
        <v>0.26</v>
      </c>
      <c r="E129" s="110">
        <f>(O129)/N129*D129</f>
        <v>1.5</v>
      </c>
      <c r="F129" s="110">
        <f>(P129)/O129*E129</f>
        <v>0.36</v>
      </c>
      <c r="G129" s="110">
        <f>Q129/M129*C129</f>
        <v>16.200000000000003</v>
      </c>
      <c r="H129" s="152">
        <v>488</v>
      </c>
      <c r="L129" s="36" t="s">
        <v>199</v>
      </c>
      <c r="M129" s="131">
        <v>1000</v>
      </c>
      <c r="N129" s="131">
        <v>26</v>
      </c>
      <c r="O129" s="131">
        <v>150</v>
      </c>
      <c r="P129" s="131">
        <v>36</v>
      </c>
      <c r="Q129" s="131">
        <v>1620</v>
      </c>
      <c r="R129" s="102">
        <v>133</v>
      </c>
    </row>
    <row r="130" spans="1:18" ht="39.75" customHeight="1" x14ac:dyDescent="0.25">
      <c r="A130" s="398"/>
      <c r="B130" s="147" t="s">
        <v>113</v>
      </c>
      <c r="C130" s="148">
        <v>60</v>
      </c>
      <c r="D130" s="120">
        <f>N130/M130*C130</f>
        <v>7.98</v>
      </c>
      <c r="E130" s="120">
        <f>O130/M130*C130</f>
        <v>4.62</v>
      </c>
      <c r="F130" s="120">
        <f>P130/M130*C130</f>
        <v>3.3</v>
      </c>
      <c r="G130" s="120">
        <f>Q130/M130*C130</f>
        <v>86.399999999999991</v>
      </c>
      <c r="H130" s="148">
        <v>406</v>
      </c>
      <c r="K130" s="5"/>
      <c r="L130" s="26" t="s">
        <v>113</v>
      </c>
      <c r="M130" s="105">
        <v>100</v>
      </c>
      <c r="N130" s="105">
        <v>13.3</v>
      </c>
      <c r="O130" s="105">
        <v>7.7</v>
      </c>
      <c r="P130" s="105">
        <v>5.5</v>
      </c>
      <c r="Q130" s="105">
        <v>144</v>
      </c>
      <c r="R130" s="102">
        <v>406</v>
      </c>
    </row>
    <row r="131" spans="1:18" ht="39.75" customHeight="1" x14ac:dyDescent="0.25">
      <c r="A131" s="398"/>
      <c r="B131" s="147" t="s">
        <v>61</v>
      </c>
      <c r="C131" s="148">
        <v>110</v>
      </c>
      <c r="D131" s="120">
        <f t="shared" ref="D131:F134" si="33">(N131)/M131*C131</f>
        <v>2.31</v>
      </c>
      <c r="E131" s="120">
        <f t="shared" si="33"/>
        <v>4.8400000000000007</v>
      </c>
      <c r="F131" s="120">
        <f t="shared" ref="F131" si="34">P131/M131*C131</f>
        <v>11.99</v>
      </c>
      <c r="G131" s="120">
        <f t="shared" ref="G131:G134" si="35">Q131/M131*C131</f>
        <v>101.2</v>
      </c>
      <c r="H131" s="148">
        <v>434</v>
      </c>
      <c r="L131" s="36" t="s">
        <v>61</v>
      </c>
      <c r="M131" s="105">
        <v>100</v>
      </c>
      <c r="N131" s="105">
        <v>2.1</v>
      </c>
      <c r="O131" s="105">
        <v>4.4000000000000004</v>
      </c>
      <c r="P131" s="105">
        <v>10.9</v>
      </c>
      <c r="Q131" s="105">
        <v>92</v>
      </c>
      <c r="R131" s="102">
        <v>434</v>
      </c>
    </row>
    <row r="132" spans="1:18" ht="39.75" customHeight="1" x14ac:dyDescent="0.25">
      <c r="A132" s="398"/>
      <c r="B132" s="147" t="s">
        <v>114</v>
      </c>
      <c r="C132" s="148">
        <v>150</v>
      </c>
      <c r="D132" s="120">
        <f t="shared" si="33"/>
        <v>0.375</v>
      </c>
      <c r="E132" s="120">
        <f t="shared" si="33"/>
        <v>0.15000000000000002</v>
      </c>
      <c r="F132" s="120">
        <f t="shared" si="33"/>
        <v>24.3</v>
      </c>
      <c r="G132" s="120">
        <f t="shared" si="35"/>
        <v>99.75</v>
      </c>
      <c r="H132" s="148">
        <v>115</v>
      </c>
      <c r="L132" s="26" t="s">
        <v>114</v>
      </c>
      <c r="M132" s="105">
        <v>200</v>
      </c>
      <c r="N132" s="105">
        <v>0.5</v>
      </c>
      <c r="O132" s="105">
        <v>0.2</v>
      </c>
      <c r="P132" s="105">
        <v>32.4</v>
      </c>
      <c r="Q132" s="105">
        <v>133</v>
      </c>
      <c r="R132" s="102">
        <v>533</v>
      </c>
    </row>
    <row r="133" spans="1:18" ht="39.75" customHeight="1" x14ac:dyDescent="0.25">
      <c r="A133" s="398"/>
      <c r="B133" s="147" t="s">
        <v>181</v>
      </c>
      <c r="C133" s="148">
        <v>20</v>
      </c>
      <c r="D133" s="120">
        <f t="shared" si="33"/>
        <v>1.52</v>
      </c>
      <c r="E133" s="120">
        <f t="shared" si="33"/>
        <v>0.16</v>
      </c>
      <c r="F133" s="120">
        <f t="shared" si="33"/>
        <v>9.84</v>
      </c>
      <c r="G133" s="120">
        <f t="shared" si="35"/>
        <v>47</v>
      </c>
      <c r="H133" s="148">
        <v>114</v>
      </c>
      <c r="L133" s="26" t="s">
        <v>33</v>
      </c>
      <c r="M133" s="105">
        <v>100</v>
      </c>
      <c r="N133" s="105">
        <v>7.6</v>
      </c>
      <c r="O133" s="105">
        <v>0.8</v>
      </c>
      <c r="P133" s="105">
        <v>49.2</v>
      </c>
      <c r="Q133" s="105">
        <v>235</v>
      </c>
      <c r="R133" s="102">
        <v>114</v>
      </c>
    </row>
    <row r="134" spans="1:18" ht="39.75" customHeight="1" x14ac:dyDescent="0.25">
      <c r="A134" s="398"/>
      <c r="B134" s="147" t="s">
        <v>34</v>
      </c>
      <c r="C134" s="148">
        <v>40</v>
      </c>
      <c r="D134" s="120">
        <f t="shared" si="33"/>
        <v>2.64</v>
      </c>
      <c r="E134" s="120">
        <f t="shared" si="33"/>
        <v>0.48000000000000004</v>
      </c>
      <c r="F134" s="120">
        <f t="shared" si="33"/>
        <v>13.360000000000001</v>
      </c>
      <c r="G134" s="120">
        <f t="shared" si="35"/>
        <v>69.599999999999994</v>
      </c>
      <c r="H134" s="148">
        <v>115</v>
      </c>
      <c r="L134" s="26" t="s">
        <v>34</v>
      </c>
      <c r="M134" s="105">
        <v>100</v>
      </c>
      <c r="N134" s="105">
        <v>6.6</v>
      </c>
      <c r="O134" s="105">
        <v>1.2</v>
      </c>
      <c r="P134" s="105">
        <v>33.4</v>
      </c>
      <c r="Q134" s="105">
        <v>174</v>
      </c>
      <c r="R134" s="102">
        <v>115</v>
      </c>
    </row>
    <row r="135" spans="1:18" ht="39.75" customHeight="1" x14ac:dyDescent="0.25">
      <c r="A135" s="389" t="s">
        <v>35</v>
      </c>
      <c r="B135" s="390"/>
      <c r="C135" s="148">
        <f>SUM(C127:C134)</f>
        <v>540</v>
      </c>
      <c r="D135" s="120">
        <f>SUM(D127:D134)</f>
        <v>16.39</v>
      </c>
      <c r="E135" s="120">
        <f>SUM(E127:E134)</f>
        <v>14.42</v>
      </c>
      <c r="F135" s="120">
        <f>SUM(F127:F134)</f>
        <v>70.365000000000009</v>
      </c>
      <c r="G135" s="120">
        <f>SUM(G127:G134)</f>
        <v>478.35</v>
      </c>
      <c r="H135" s="148"/>
      <c r="L135" s="26"/>
      <c r="M135" s="105"/>
      <c r="N135" s="105"/>
      <c r="O135" s="105"/>
      <c r="P135" s="105"/>
      <c r="Q135" s="105"/>
      <c r="R135" s="102"/>
    </row>
    <row r="136" spans="1:18" ht="39.75" customHeight="1" x14ac:dyDescent="0.25">
      <c r="A136" s="398" t="s">
        <v>36</v>
      </c>
      <c r="B136" s="147" t="s">
        <v>115</v>
      </c>
      <c r="C136" s="148">
        <v>40</v>
      </c>
      <c r="D136" s="120">
        <f>(N136)/M136*C136</f>
        <v>1.1199999999999999</v>
      </c>
      <c r="E136" s="120">
        <f>(O136)/N136*D136</f>
        <v>1.3199999999999998</v>
      </c>
      <c r="F136" s="120">
        <f>P136/M136*C136</f>
        <v>30.92</v>
      </c>
      <c r="G136" s="120">
        <f>Q136/M136*C136</f>
        <v>140</v>
      </c>
      <c r="H136" s="148">
        <v>607</v>
      </c>
      <c r="L136" s="26" t="s">
        <v>115</v>
      </c>
      <c r="M136" s="105">
        <v>100</v>
      </c>
      <c r="N136" s="105">
        <v>2.8</v>
      </c>
      <c r="O136" s="105">
        <v>3.3</v>
      </c>
      <c r="P136" s="105">
        <v>77.3</v>
      </c>
      <c r="Q136" s="105">
        <v>350</v>
      </c>
      <c r="R136" s="102">
        <v>607</v>
      </c>
    </row>
    <row r="137" spans="1:18" ht="39.75" customHeight="1" x14ac:dyDescent="0.25">
      <c r="A137" s="398"/>
      <c r="B137" s="147" t="s">
        <v>116</v>
      </c>
      <c r="C137" s="148">
        <v>150</v>
      </c>
      <c r="D137" s="120">
        <f>(N137)/M137*C137</f>
        <v>4.3499999999999996</v>
      </c>
      <c r="E137" s="120">
        <f>(O137)/N137*D137</f>
        <v>3.75</v>
      </c>
      <c r="F137" s="120">
        <f>P137/M137*C137</f>
        <v>6</v>
      </c>
      <c r="G137" s="120">
        <f>Q137/M137*C137</f>
        <v>75</v>
      </c>
      <c r="H137" s="148">
        <v>535</v>
      </c>
      <c r="L137" s="26" t="s">
        <v>116</v>
      </c>
      <c r="M137" s="105">
        <v>200</v>
      </c>
      <c r="N137" s="105">
        <v>5.8</v>
      </c>
      <c r="O137" s="105">
        <v>5</v>
      </c>
      <c r="P137" s="105">
        <v>8</v>
      </c>
      <c r="Q137" s="105">
        <v>100</v>
      </c>
      <c r="R137" s="102">
        <v>535</v>
      </c>
    </row>
    <row r="138" spans="1:18" ht="39.75" customHeight="1" x14ac:dyDescent="0.25">
      <c r="A138" s="389" t="s">
        <v>39</v>
      </c>
      <c r="B138" s="395"/>
      <c r="C138" s="148">
        <f>SUM(C136:C137)</f>
        <v>190</v>
      </c>
      <c r="D138" s="120">
        <f>SUM(D136:D137)</f>
        <v>5.47</v>
      </c>
      <c r="E138" s="120">
        <f>SUM(E136:E137)</f>
        <v>5.07</v>
      </c>
      <c r="F138" s="120">
        <f>SUM(F136:F137)</f>
        <v>36.92</v>
      </c>
      <c r="G138" s="120">
        <f>SUM(G136:G137)</f>
        <v>215</v>
      </c>
      <c r="H138" s="148"/>
      <c r="L138" s="26"/>
      <c r="M138" s="105"/>
      <c r="N138" s="105"/>
      <c r="O138" s="105"/>
      <c r="P138" s="105"/>
      <c r="Q138" s="105"/>
      <c r="R138" s="102"/>
    </row>
    <row r="139" spans="1:18" ht="39.75" customHeight="1" x14ac:dyDescent="0.25">
      <c r="A139" s="164"/>
      <c r="B139" s="165" t="s">
        <v>117</v>
      </c>
      <c r="C139" s="166">
        <v>40</v>
      </c>
      <c r="D139" s="120">
        <f t="shared" ref="D139:F142" si="36">(N139)/M139*C139</f>
        <v>0.76</v>
      </c>
      <c r="E139" s="120">
        <f t="shared" si="36"/>
        <v>4.04</v>
      </c>
      <c r="F139" s="120">
        <f>P139/M139*C139</f>
        <v>2.3600000000000003</v>
      </c>
      <c r="G139" s="120">
        <f>Q139/M139*C139</f>
        <v>48.8</v>
      </c>
      <c r="H139" s="166">
        <v>27</v>
      </c>
      <c r="L139" s="56" t="s">
        <v>117</v>
      </c>
      <c r="M139" s="57">
        <v>100</v>
      </c>
      <c r="N139" s="57">
        <v>1.9</v>
      </c>
      <c r="O139" s="57">
        <v>10.1</v>
      </c>
      <c r="P139" s="57">
        <v>5.9</v>
      </c>
      <c r="Q139" s="57">
        <v>122</v>
      </c>
      <c r="R139" s="58">
        <v>27</v>
      </c>
    </row>
    <row r="140" spans="1:18" ht="39.75" customHeight="1" x14ac:dyDescent="0.25">
      <c r="A140" s="392" t="s">
        <v>40</v>
      </c>
      <c r="B140" s="147" t="s">
        <v>118</v>
      </c>
      <c r="C140" s="148">
        <v>150</v>
      </c>
      <c r="D140" s="120">
        <f t="shared" si="36"/>
        <v>10</v>
      </c>
      <c r="E140" s="120">
        <f t="shared" si="36"/>
        <v>11.8</v>
      </c>
      <c r="F140" s="120">
        <f>P140/M140*C140</f>
        <v>5.4</v>
      </c>
      <c r="G140" s="120">
        <f>Q140/M140*C140</f>
        <v>168.00000000000003</v>
      </c>
      <c r="H140" s="148">
        <v>308</v>
      </c>
      <c r="L140" s="26" t="s">
        <v>118</v>
      </c>
      <c r="M140" s="105">
        <v>75</v>
      </c>
      <c r="N140" s="105">
        <v>5</v>
      </c>
      <c r="O140" s="105">
        <v>5.9</v>
      </c>
      <c r="P140" s="105">
        <v>2.7</v>
      </c>
      <c r="Q140" s="105">
        <v>84</v>
      </c>
      <c r="R140" s="102">
        <v>308</v>
      </c>
    </row>
    <row r="141" spans="1:18" ht="39.75" customHeight="1" x14ac:dyDescent="0.25">
      <c r="A141" s="393"/>
      <c r="B141" s="147" t="s">
        <v>119</v>
      </c>
      <c r="C141" s="148">
        <v>150</v>
      </c>
      <c r="D141" s="120">
        <f t="shared" si="36"/>
        <v>0.375</v>
      </c>
      <c r="E141" s="120">
        <f t="shared" si="36"/>
        <v>0.15000000000000002</v>
      </c>
      <c r="F141" s="120">
        <f>P141/M141*C141</f>
        <v>17.324999999999999</v>
      </c>
      <c r="G141" s="120">
        <f>Q141/M141*C141</f>
        <v>72</v>
      </c>
      <c r="H141" s="148">
        <v>526</v>
      </c>
      <c r="L141" s="26" t="s">
        <v>119</v>
      </c>
      <c r="M141" s="105">
        <v>200</v>
      </c>
      <c r="N141" s="105">
        <v>0.5</v>
      </c>
      <c r="O141" s="105">
        <v>0.2</v>
      </c>
      <c r="P141" s="105">
        <v>23.1</v>
      </c>
      <c r="Q141" s="105">
        <v>96</v>
      </c>
      <c r="R141" s="102">
        <v>526</v>
      </c>
    </row>
    <row r="142" spans="1:18" ht="39.75" customHeight="1" x14ac:dyDescent="0.25">
      <c r="A142" s="393"/>
      <c r="B142" s="147" t="s">
        <v>46</v>
      </c>
      <c r="C142" s="148">
        <v>20</v>
      </c>
      <c r="D142" s="120">
        <f t="shared" si="36"/>
        <v>1.32</v>
      </c>
      <c r="E142" s="120">
        <f t="shared" si="36"/>
        <v>0.24000000000000002</v>
      </c>
      <c r="F142" s="120">
        <f t="shared" si="36"/>
        <v>6.6800000000000006</v>
      </c>
      <c r="G142" s="120">
        <f t="shared" ref="G142" si="37">Q142/M142*C142</f>
        <v>34.799999999999997</v>
      </c>
      <c r="H142" s="148">
        <v>115</v>
      </c>
      <c r="L142" s="26" t="s">
        <v>46</v>
      </c>
      <c r="M142" s="105">
        <v>100</v>
      </c>
      <c r="N142" s="105">
        <v>6.6</v>
      </c>
      <c r="O142" s="105">
        <v>1.2</v>
      </c>
      <c r="P142" s="105">
        <v>33.4</v>
      </c>
      <c r="Q142" s="105">
        <v>174</v>
      </c>
      <c r="R142" s="102">
        <v>115</v>
      </c>
    </row>
    <row r="143" spans="1:18" ht="39.75" customHeight="1" x14ac:dyDescent="0.25">
      <c r="A143" s="389" t="s">
        <v>47</v>
      </c>
      <c r="B143" s="395"/>
      <c r="C143" s="148">
        <f>SUM(C139:C142)</f>
        <v>360</v>
      </c>
      <c r="D143" s="148">
        <f t="shared" ref="D143:G143" si="38">SUM(D139:D142)</f>
        <v>12.455</v>
      </c>
      <c r="E143" s="148">
        <f t="shared" si="38"/>
        <v>16.23</v>
      </c>
      <c r="F143" s="148">
        <f t="shared" si="38"/>
        <v>31.765000000000001</v>
      </c>
      <c r="G143" s="148">
        <f t="shared" si="38"/>
        <v>323.60000000000002</v>
      </c>
      <c r="H143" s="148"/>
      <c r="L143" s="26"/>
      <c r="M143" s="105"/>
      <c r="N143" s="105"/>
      <c r="O143" s="105"/>
      <c r="P143" s="105"/>
      <c r="Q143" s="105"/>
      <c r="R143" s="102"/>
    </row>
    <row r="144" spans="1:18" ht="39.75" customHeight="1" x14ac:dyDescent="0.25">
      <c r="A144" s="389" t="s">
        <v>121</v>
      </c>
      <c r="B144" s="395"/>
      <c r="C144" s="148">
        <f>C143+C138+C135+C126</f>
        <v>1440</v>
      </c>
      <c r="D144" s="120">
        <f>D143+D138+D135+D126</f>
        <v>51.027857142857144</v>
      </c>
      <c r="E144" s="120">
        <f>E143+E138+E135+E126</f>
        <v>59.426428571428573</v>
      </c>
      <c r="F144" s="120">
        <f>F143+F138+F135+F126</f>
        <v>192.82142857142858</v>
      </c>
      <c r="G144" s="120">
        <f>G143+G138+G135+G126</f>
        <v>1512.9142857142858</v>
      </c>
      <c r="H144" s="148"/>
      <c r="L144" s="26"/>
      <c r="M144" s="105"/>
      <c r="N144" s="105"/>
      <c r="O144" s="105"/>
      <c r="P144" s="105"/>
      <c r="Q144" s="105"/>
      <c r="R144" s="102"/>
    </row>
    <row r="145" spans="1:18" ht="39.75" customHeight="1" x14ac:dyDescent="0.35">
      <c r="A145" s="383" t="s">
        <v>194</v>
      </c>
      <c r="B145" s="384"/>
      <c r="C145" s="153">
        <v>1500</v>
      </c>
      <c r="D145" s="123">
        <v>42</v>
      </c>
      <c r="E145" s="123">
        <v>47</v>
      </c>
      <c r="F145" s="123">
        <v>203</v>
      </c>
      <c r="G145" s="123">
        <v>1400</v>
      </c>
      <c r="H145" s="153"/>
      <c r="I145" s="60"/>
      <c r="J145" s="60"/>
      <c r="K145" s="61"/>
      <c r="L145" s="49"/>
      <c r="M145" s="49"/>
      <c r="N145" s="49"/>
      <c r="O145" s="49"/>
      <c r="P145" s="49"/>
      <c r="Q145" s="49"/>
      <c r="R145" s="50"/>
    </row>
    <row r="146" spans="1:18" ht="39.75" customHeight="1" x14ac:dyDescent="0.35">
      <c r="A146" s="408" t="s">
        <v>122</v>
      </c>
      <c r="B146" s="409"/>
      <c r="C146" s="167">
        <f>(C144+C115+C87+C59+C31)/5</f>
        <v>1438</v>
      </c>
      <c r="D146" s="125">
        <f>(D144+D115+D87+D59+D31)/5</f>
        <v>47.348609523809522</v>
      </c>
      <c r="E146" s="125">
        <f>(E144+E115+E87+E59+E31)/5</f>
        <v>59.678114285714287</v>
      </c>
      <c r="F146" s="125">
        <f>(F144+F115+F87+F59+F31)/5</f>
        <v>211.17653333333334</v>
      </c>
      <c r="G146" s="125">
        <f>(G144+G115+G87+G59+G31)/5</f>
        <v>1571.2042857142858</v>
      </c>
      <c r="H146" s="168"/>
      <c r="I146" s="60"/>
      <c r="J146" s="60"/>
      <c r="K146" s="61"/>
      <c r="L146" s="68"/>
      <c r="M146" s="68"/>
      <c r="N146" s="68"/>
      <c r="O146" s="68"/>
      <c r="P146" s="68"/>
      <c r="Q146" s="68"/>
      <c r="R146" s="67"/>
    </row>
    <row r="147" spans="1:18" ht="39.75" customHeight="1" thickBot="1" x14ac:dyDescent="0.3">
      <c r="A147" s="169"/>
      <c r="B147" s="126"/>
      <c r="C147" s="170"/>
      <c r="D147" s="126"/>
      <c r="E147" s="126"/>
      <c r="F147" s="126"/>
      <c r="G147" s="126"/>
      <c r="H147" s="170"/>
      <c r="K147" s="5"/>
      <c r="L147" s="3"/>
      <c r="M147" s="6"/>
      <c r="N147" s="6"/>
      <c r="O147" s="6"/>
      <c r="P147" s="6"/>
      <c r="Q147" s="6"/>
      <c r="R147" s="7"/>
    </row>
    <row r="148" spans="1:18" ht="39.75" customHeight="1" thickBot="1" x14ac:dyDescent="0.3">
      <c r="A148" s="398" t="s">
        <v>5</v>
      </c>
      <c r="B148" s="398" t="s">
        <v>6</v>
      </c>
      <c r="C148" s="399" t="s">
        <v>7</v>
      </c>
      <c r="D148" s="394" t="s">
        <v>8</v>
      </c>
      <c r="E148" s="394"/>
      <c r="F148" s="394"/>
      <c r="G148" s="398" t="s">
        <v>9</v>
      </c>
      <c r="H148" s="399" t="s">
        <v>10</v>
      </c>
      <c r="L148" s="324" t="s">
        <v>6</v>
      </c>
      <c r="M148" s="407" t="s">
        <v>7</v>
      </c>
      <c r="N148" s="403" t="s">
        <v>8</v>
      </c>
      <c r="O148" s="404"/>
      <c r="P148" s="405"/>
      <c r="Q148" s="406" t="s">
        <v>9</v>
      </c>
      <c r="R148" s="314" t="s">
        <v>10</v>
      </c>
    </row>
    <row r="149" spans="1:18" ht="39.75" customHeight="1" x14ac:dyDescent="0.25">
      <c r="A149" s="398"/>
      <c r="B149" s="398"/>
      <c r="C149" s="399"/>
      <c r="D149" s="144" t="s">
        <v>11</v>
      </c>
      <c r="E149" s="144" t="s">
        <v>12</v>
      </c>
      <c r="F149" s="144" t="s">
        <v>13</v>
      </c>
      <c r="G149" s="398"/>
      <c r="H149" s="399"/>
      <c r="L149" s="324"/>
      <c r="M149" s="310"/>
      <c r="N149" s="104" t="s">
        <v>11</v>
      </c>
      <c r="O149" s="104" t="s">
        <v>12</v>
      </c>
      <c r="P149" s="104" t="s">
        <v>13</v>
      </c>
      <c r="Q149" s="310"/>
      <c r="R149" s="314"/>
    </row>
    <row r="150" spans="1:18" ht="39.75" customHeight="1" x14ac:dyDescent="0.25">
      <c r="A150" s="119" t="s">
        <v>124</v>
      </c>
      <c r="B150" s="145"/>
      <c r="C150" s="146"/>
      <c r="D150" s="119"/>
      <c r="E150" s="119"/>
      <c r="F150" s="119"/>
      <c r="G150" s="119"/>
      <c r="H150" s="146"/>
      <c r="L150" s="26"/>
      <c r="M150" s="105"/>
      <c r="N150" s="105"/>
      <c r="O150" s="105"/>
      <c r="P150" s="105"/>
      <c r="Q150" s="105"/>
      <c r="R150" s="102"/>
    </row>
    <row r="151" spans="1:18" ht="39.75" customHeight="1" x14ac:dyDescent="0.25">
      <c r="A151" s="391" t="s">
        <v>15</v>
      </c>
      <c r="B151" s="147" t="s">
        <v>125</v>
      </c>
      <c r="C151" s="148">
        <v>150</v>
      </c>
      <c r="D151" s="120">
        <f t="shared" ref="D151:E153" si="39">(N151)/M151*C151</f>
        <v>6.4950000000000001</v>
      </c>
      <c r="E151" s="120">
        <f t="shared" si="39"/>
        <v>8.9250000000000007</v>
      </c>
      <c r="F151" s="120">
        <f>P151/M151*C151</f>
        <v>28.529999999999998</v>
      </c>
      <c r="G151" s="120">
        <f>Q151/M151*C151</f>
        <v>220.35000000000002</v>
      </c>
      <c r="H151" s="148">
        <v>262</v>
      </c>
      <c r="L151" s="26" t="s">
        <v>125</v>
      </c>
      <c r="M151" s="105">
        <v>1000</v>
      </c>
      <c r="N151" s="105">
        <v>43.3</v>
      </c>
      <c r="O151" s="105">
        <v>59.5</v>
      </c>
      <c r="P151" s="105">
        <v>190.2</v>
      </c>
      <c r="Q151" s="105">
        <v>1469</v>
      </c>
      <c r="R151" s="102">
        <v>262</v>
      </c>
    </row>
    <row r="152" spans="1:18" ht="39.75" customHeight="1" x14ac:dyDescent="0.25">
      <c r="A152" s="391"/>
      <c r="B152" s="147" t="s">
        <v>52</v>
      </c>
      <c r="C152" s="148">
        <v>150</v>
      </c>
      <c r="D152" s="120">
        <f t="shared" si="39"/>
        <v>2.4</v>
      </c>
      <c r="E152" s="120">
        <f t="shared" si="39"/>
        <v>2.0249999999999999</v>
      </c>
      <c r="F152" s="120">
        <f>P152/M152*C152</f>
        <v>11.925000000000001</v>
      </c>
      <c r="G152" s="120">
        <f>Q152/M152*C152</f>
        <v>59.25</v>
      </c>
      <c r="H152" s="148">
        <v>513</v>
      </c>
      <c r="L152" s="26" t="s">
        <v>53</v>
      </c>
      <c r="M152" s="105">
        <v>200</v>
      </c>
      <c r="N152" s="105">
        <v>3.2</v>
      </c>
      <c r="O152" s="105">
        <v>2.7</v>
      </c>
      <c r="P152" s="105">
        <v>15.9</v>
      </c>
      <c r="Q152" s="105">
        <v>79</v>
      </c>
      <c r="R152" s="102">
        <v>513</v>
      </c>
    </row>
    <row r="153" spans="1:18" ht="39.75" customHeight="1" x14ac:dyDescent="0.25">
      <c r="A153" s="391"/>
      <c r="B153" s="147" t="s">
        <v>183</v>
      </c>
      <c r="C153" s="148">
        <v>40</v>
      </c>
      <c r="D153" s="120">
        <f t="shared" si="39"/>
        <v>1.6</v>
      </c>
      <c r="E153" s="120">
        <f t="shared" si="39"/>
        <v>16.666666666666668</v>
      </c>
      <c r="F153" s="120">
        <f>P153/M153*C153</f>
        <v>10</v>
      </c>
      <c r="G153" s="120">
        <f>Q153/M153*C153</f>
        <v>196</v>
      </c>
      <c r="H153" s="148">
        <v>100</v>
      </c>
      <c r="L153" s="26" t="s">
        <v>108</v>
      </c>
      <c r="M153" s="105">
        <v>30</v>
      </c>
      <c r="N153" s="105">
        <v>1.2</v>
      </c>
      <c r="O153" s="105">
        <v>12.5</v>
      </c>
      <c r="P153" s="105">
        <v>7.5</v>
      </c>
      <c r="Q153" s="105">
        <v>147</v>
      </c>
      <c r="R153" s="102">
        <v>100</v>
      </c>
    </row>
    <row r="154" spans="1:18" ht="39.75" customHeight="1" x14ac:dyDescent="0.25">
      <c r="A154" s="391"/>
      <c r="B154" s="147"/>
      <c r="C154" s="148"/>
      <c r="D154" s="120"/>
      <c r="E154" s="120"/>
      <c r="F154" s="120"/>
      <c r="G154" s="120"/>
      <c r="H154" s="148"/>
      <c r="L154" s="26"/>
      <c r="M154" s="105"/>
      <c r="N154" s="105"/>
      <c r="O154" s="105"/>
      <c r="P154" s="105"/>
      <c r="Q154" s="105"/>
      <c r="R154" s="102"/>
    </row>
    <row r="155" spans="1:18" ht="39.75" customHeight="1" x14ac:dyDescent="0.25">
      <c r="A155" s="391"/>
      <c r="B155" s="171" t="s">
        <v>126</v>
      </c>
      <c r="C155" s="166">
        <v>90</v>
      </c>
      <c r="D155" s="120">
        <f>(N155)/M155*C155</f>
        <v>0.36</v>
      </c>
      <c r="E155" s="120">
        <f>(O155)/N155*D155</f>
        <v>0.36</v>
      </c>
      <c r="F155" s="120">
        <f>P155/M155*C155</f>
        <v>8.82</v>
      </c>
      <c r="G155" s="120">
        <f>Q155/M155*C155</f>
        <v>42.3</v>
      </c>
      <c r="H155" s="166">
        <v>118</v>
      </c>
      <c r="I155" s="69"/>
      <c r="J155" s="69"/>
      <c r="K155" s="70"/>
      <c r="L155" s="71" t="s">
        <v>20</v>
      </c>
      <c r="M155" s="57">
        <v>100</v>
      </c>
      <c r="N155" s="57">
        <v>0.4</v>
      </c>
      <c r="O155" s="57">
        <v>0.4</v>
      </c>
      <c r="P155" s="57">
        <v>9.8000000000000007</v>
      </c>
      <c r="Q155" s="57">
        <v>47</v>
      </c>
      <c r="R155" s="58">
        <v>118</v>
      </c>
    </row>
    <row r="156" spans="1:18" ht="39.75" customHeight="1" x14ac:dyDescent="0.25">
      <c r="A156" s="391"/>
      <c r="B156" s="147"/>
      <c r="C156" s="148"/>
      <c r="D156" s="120"/>
      <c r="E156" s="120"/>
      <c r="F156" s="120"/>
      <c r="G156" s="120"/>
      <c r="H156" s="148"/>
      <c r="L156" s="26"/>
      <c r="M156" s="105"/>
      <c r="N156" s="105"/>
      <c r="O156" s="105"/>
      <c r="P156" s="105"/>
      <c r="Q156" s="105"/>
      <c r="R156" s="102"/>
    </row>
    <row r="157" spans="1:18" ht="39.75" customHeight="1" x14ac:dyDescent="0.25">
      <c r="A157" s="389" t="s">
        <v>21</v>
      </c>
      <c r="B157" s="390"/>
      <c r="C157" s="148">
        <f>C151+C152+C153</f>
        <v>340</v>
      </c>
      <c r="D157" s="148">
        <f t="shared" ref="D157:G157" si="40">D151+D152+D153</f>
        <v>10.494999999999999</v>
      </c>
      <c r="E157" s="148">
        <f t="shared" si="40"/>
        <v>27.616666666666667</v>
      </c>
      <c r="F157" s="148">
        <f t="shared" si="40"/>
        <v>50.454999999999998</v>
      </c>
      <c r="G157" s="148">
        <f t="shared" si="40"/>
        <v>475.6</v>
      </c>
      <c r="H157" s="148"/>
      <c r="L157" s="26"/>
      <c r="M157" s="105">
        <f>SUM(M151:M156)</f>
        <v>1330</v>
      </c>
      <c r="N157" s="105">
        <f>SUM(N151:N156)</f>
        <v>48.1</v>
      </c>
      <c r="O157" s="105">
        <f>SUM(O151:O156)</f>
        <v>75.100000000000009</v>
      </c>
      <c r="P157" s="105">
        <f>SUM(P151:P156)</f>
        <v>223.4</v>
      </c>
      <c r="Q157" s="105">
        <f>SUM(Q151:Q156)</f>
        <v>1742</v>
      </c>
      <c r="R157" s="105"/>
    </row>
    <row r="158" spans="1:18" ht="39.75" customHeight="1" x14ac:dyDescent="0.25">
      <c r="A158" s="391" t="s">
        <v>22</v>
      </c>
      <c r="B158" s="147"/>
      <c r="C158" s="148"/>
      <c r="D158" s="120"/>
      <c r="E158" s="120"/>
      <c r="F158" s="120"/>
      <c r="G158" s="120"/>
      <c r="H158" s="148"/>
      <c r="L158" s="26"/>
      <c r="M158" s="105"/>
      <c r="N158" s="105"/>
      <c r="O158" s="105"/>
      <c r="P158" s="105"/>
      <c r="Q158" s="105"/>
      <c r="R158" s="102"/>
    </row>
    <row r="159" spans="1:18" ht="39.75" customHeight="1" x14ac:dyDescent="0.25">
      <c r="A159" s="391"/>
      <c r="B159" s="147" t="s">
        <v>127</v>
      </c>
      <c r="C159" s="148">
        <v>150</v>
      </c>
      <c r="D159" s="120">
        <f>(N159)/M159*C159</f>
        <v>1.05</v>
      </c>
      <c r="E159" s="120">
        <f>(O159)/N159*D159</f>
        <v>2.9849999999999999</v>
      </c>
      <c r="F159" s="120">
        <f>P159/M159*C159</f>
        <v>4.665</v>
      </c>
      <c r="G159" s="120">
        <f>Q159/M159*C159</f>
        <v>49.800000000000004</v>
      </c>
      <c r="H159" s="148">
        <v>147</v>
      </c>
      <c r="L159" s="26" t="s">
        <v>128</v>
      </c>
      <c r="M159" s="105">
        <v>1000</v>
      </c>
      <c r="N159" s="105">
        <v>7</v>
      </c>
      <c r="O159" s="105">
        <v>19.899999999999999</v>
      </c>
      <c r="P159" s="105">
        <v>31.1</v>
      </c>
      <c r="Q159" s="105">
        <v>332</v>
      </c>
      <c r="R159" s="102">
        <v>147</v>
      </c>
    </row>
    <row r="160" spans="1:18" ht="39.75" customHeight="1" x14ac:dyDescent="0.25">
      <c r="A160" s="391"/>
      <c r="B160" s="136" t="s">
        <v>198</v>
      </c>
      <c r="C160" s="152">
        <v>10</v>
      </c>
      <c r="D160" s="110">
        <f>(N160)/M160*C160</f>
        <v>0.26</v>
      </c>
      <c r="E160" s="110">
        <f>(O160)/N160*D160</f>
        <v>1.5</v>
      </c>
      <c r="F160" s="110">
        <f>(P160)/O160*E160</f>
        <v>0.36</v>
      </c>
      <c r="G160" s="110">
        <f>Q160/M160*C160</f>
        <v>16.200000000000003</v>
      </c>
      <c r="H160" s="152">
        <v>488</v>
      </c>
      <c r="L160" s="36" t="s">
        <v>199</v>
      </c>
      <c r="M160" s="131">
        <v>1000</v>
      </c>
      <c r="N160" s="131">
        <v>26</v>
      </c>
      <c r="O160" s="131">
        <v>150</v>
      </c>
      <c r="P160" s="131">
        <v>36</v>
      </c>
      <c r="Q160" s="131">
        <v>1620</v>
      </c>
      <c r="R160" s="102">
        <v>133</v>
      </c>
    </row>
    <row r="161" spans="1:18" ht="39.75" customHeight="1" x14ac:dyDescent="0.25">
      <c r="A161" s="391"/>
      <c r="B161" s="147" t="s">
        <v>129</v>
      </c>
      <c r="C161" s="148">
        <v>60</v>
      </c>
      <c r="D161" s="120">
        <f t="shared" ref="D161:F164" si="41">(N161)/M161*C161</f>
        <v>13.2</v>
      </c>
      <c r="E161" s="120">
        <f t="shared" si="41"/>
        <v>11.4</v>
      </c>
      <c r="F161" s="120">
        <f>P161/M161*C161</f>
        <v>1.1399999999999999</v>
      </c>
      <c r="G161" s="120">
        <f>Q161/M161*C161</f>
        <v>160.19999999999999</v>
      </c>
      <c r="H161" s="148">
        <v>395</v>
      </c>
      <c r="L161" s="26" t="s">
        <v>129</v>
      </c>
      <c r="M161" s="105">
        <v>100</v>
      </c>
      <c r="N161" s="105">
        <v>22</v>
      </c>
      <c r="O161" s="105">
        <v>19</v>
      </c>
      <c r="P161" s="105">
        <v>1.9</v>
      </c>
      <c r="Q161" s="105">
        <v>267</v>
      </c>
      <c r="R161" s="102">
        <v>395</v>
      </c>
    </row>
    <row r="162" spans="1:18" ht="39.75" customHeight="1" x14ac:dyDescent="0.25">
      <c r="A162" s="391"/>
      <c r="B162" s="150" t="s">
        <v>130</v>
      </c>
      <c r="C162" s="151">
        <v>110</v>
      </c>
      <c r="D162" s="120">
        <f t="shared" si="41"/>
        <v>2.4200000000000004</v>
      </c>
      <c r="E162" s="120">
        <f t="shared" si="41"/>
        <v>7.26</v>
      </c>
      <c r="F162" s="120">
        <f>P162/M162*C162</f>
        <v>10.01</v>
      </c>
      <c r="G162" s="120">
        <f>Q162/M162*C162</f>
        <v>114.94999999999999</v>
      </c>
      <c r="H162" s="151">
        <v>196</v>
      </c>
      <c r="L162" s="52" t="s">
        <v>130</v>
      </c>
      <c r="M162" s="34">
        <v>200</v>
      </c>
      <c r="N162" s="34">
        <v>4.4000000000000004</v>
      </c>
      <c r="O162" s="34">
        <v>13.2</v>
      </c>
      <c r="P162" s="34">
        <v>18.2</v>
      </c>
      <c r="Q162" s="34">
        <v>209</v>
      </c>
      <c r="R162" s="35">
        <v>196</v>
      </c>
    </row>
    <row r="163" spans="1:18" ht="39.75" customHeight="1" x14ac:dyDescent="0.25">
      <c r="A163" s="391"/>
      <c r="B163" s="147" t="s">
        <v>181</v>
      </c>
      <c r="C163" s="148">
        <v>20</v>
      </c>
      <c r="D163" s="120">
        <f t="shared" si="41"/>
        <v>1.52</v>
      </c>
      <c r="E163" s="120">
        <f t="shared" si="41"/>
        <v>0.16</v>
      </c>
      <c r="F163" s="120">
        <f t="shared" si="41"/>
        <v>9.84</v>
      </c>
      <c r="G163" s="120">
        <f t="shared" ref="G163:G164" si="42">Q163/M163*C163</f>
        <v>47</v>
      </c>
      <c r="H163" s="148">
        <v>114</v>
      </c>
      <c r="L163" s="26" t="s">
        <v>33</v>
      </c>
      <c r="M163" s="105">
        <v>100</v>
      </c>
      <c r="N163" s="105">
        <v>7.6</v>
      </c>
      <c r="O163" s="105">
        <v>0.8</v>
      </c>
      <c r="P163" s="105">
        <v>49.2</v>
      </c>
      <c r="Q163" s="105">
        <v>235</v>
      </c>
      <c r="R163" s="102">
        <v>114</v>
      </c>
    </row>
    <row r="164" spans="1:18" ht="39.75" customHeight="1" x14ac:dyDescent="0.25">
      <c r="A164" s="391"/>
      <c r="B164" s="147" t="s">
        <v>34</v>
      </c>
      <c r="C164" s="148">
        <v>40</v>
      </c>
      <c r="D164" s="120">
        <f t="shared" si="41"/>
        <v>2.64</v>
      </c>
      <c r="E164" s="120">
        <f t="shared" si="41"/>
        <v>0.48000000000000004</v>
      </c>
      <c r="F164" s="120">
        <f t="shared" si="41"/>
        <v>13.360000000000001</v>
      </c>
      <c r="G164" s="120">
        <f t="shared" si="42"/>
        <v>69.599999999999994</v>
      </c>
      <c r="H164" s="148">
        <v>115</v>
      </c>
      <c r="L164" s="26" t="s">
        <v>34</v>
      </c>
      <c r="M164" s="105">
        <v>100</v>
      </c>
      <c r="N164" s="105">
        <v>6.6</v>
      </c>
      <c r="O164" s="105">
        <v>1.2</v>
      </c>
      <c r="P164" s="105">
        <v>33.4</v>
      </c>
      <c r="Q164" s="105">
        <v>174</v>
      </c>
      <c r="R164" s="102">
        <v>115</v>
      </c>
    </row>
    <row r="165" spans="1:18" ht="39.75" customHeight="1" x14ac:dyDescent="0.25">
      <c r="A165" s="391"/>
      <c r="B165" s="147" t="s">
        <v>32</v>
      </c>
      <c r="C165" s="148">
        <v>150</v>
      </c>
      <c r="D165" s="120">
        <f>(N165)/M165*C165</f>
        <v>0.375</v>
      </c>
      <c r="E165" s="120">
        <f>(O165)/N165*D165</f>
        <v>0</v>
      </c>
      <c r="F165" s="120">
        <f>P165/M165*C165</f>
        <v>20.25</v>
      </c>
      <c r="G165" s="120">
        <f>Q165/M165*C165</f>
        <v>82.5</v>
      </c>
      <c r="H165" s="148">
        <v>527</v>
      </c>
      <c r="L165" s="26" t="s">
        <v>32</v>
      </c>
      <c r="M165" s="105">
        <v>200</v>
      </c>
      <c r="N165" s="105">
        <v>0.5</v>
      </c>
      <c r="O165" s="105">
        <v>0</v>
      </c>
      <c r="P165" s="105">
        <v>27</v>
      </c>
      <c r="Q165" s="105">
        <v>110</v>
      </c>
      <c r="R165" s="102">
        <v>527</v>
      </c>
    </row>
    <row r="166" spans="1:18" ht="39.75" customHeight="1" x14ac:dyDescent="0.25">
      <c r="A166" s="389" t="s">
        <v>35</v>
      </c>
      <c r="B166" s="390"/>
      <c r="C166" s="148">
        <f>SUM(C158:C165)</f>
        <v>540</v>
      </c>
      <c r="D166" s="120">
        <f>SUM(D158:D165)</f>
        <v>21.465</v>
      </c>
      <c r="E166" s="120">
        <f>SUM(E158:E165)</f>
        <v>23.785</v>
      </c>
      <c r="F166" s="120">
        <f>SUM(F158:F165)</f>
        <v>59.625</v>
      </c>
      <c r="G166" s="120">
        <f>SUM(G158:G165)</f>
        <v>540.25</v>
      </c>
      <c r="H166" s="148"/>
      <c r="L166" s="26"/>
      <c r="M166" s="105"/>
      <c r="N166" s="105"/>
      <c r="O166" s="105"/>
      <c r="P166" s="105"/>
      <c r="Q166" s="105"/>
      <c r="R166" s="102"/>
    </row>
    <row r="167" spans="1:18" ht="39.75" customHeight="1" x14ac:dyDescent="0.25">
      <c r="A167" s="398" t="s">
        <v>36</v>
      </c>
      <c r="B167" s="147" t="s">
        <v>131</v>
      </c>
      <c r="C167" s="148">
        <v>50</v>
      </c>
      <c r="D167" s="120">
        <f>(N167)/M167*C167</f>
        <v>4.3</v>
      </c>
      <c r="E167" s="120">
        <f>(O167)/N167*D167</f>
        <v>2.6</v>
      </c>
      <c r="F167" s="120">
        <f>P167/M167*C167</f>
        <v>24.2</v>
      </c>
      <c r="G167" s="120">
        <f>Q167/M167*C167</f>
        <v>137</v>
      </c>
      <c r="H167" s="148">
        <v>666</v>
      </c>
      <c r="L167" s="26" t="s">
        <v>131</v>
      </c>
      <c r="M167" s="105">
        <v>50</v>
      </c>
      <c r="N167" s="105">
        <v>4.3</v>
      </c>
      <c r="O167" s="105">
        <v>2.6</v>
      </c>
      <c r="P167" s="105">
        <v>24.2</v>
      </c>
      <c r="Q167" s="105">
        <v>137</v>
      </c>
      <c r="R167" s="102">
        <v>666</v>
      </c>
    </row>
    <row r="168" spans="1:18" ht="39.75" customHeight="1" x14ac:dyDescent="0.25">
      <c r="A168" s="398"/>
      <c r="B168" s="147" t="s">
        <v>132</v>
      </c>
      <c r="C168" s="148">
        <v>150</v>
      </c>
      <c r="D168" s="120">
        <f>(N168)/M168*C168</f>
        <v>0.15</v>
      </c>
      <c r="E168" s="120">
        <f>(O168)/N168*D168</f>
        <v>0.09</v>
      </c>
      <c r="F168" s="120">
        <f>P168/M168*C168</f>
        <v>29.25</v>
      </c>
      <c r="G168" s="120">
        <f>Q168/M168*C168</f>
        <v>118.5</v>
      </c>
      <c r="H168" s="148">
        <v>524</v>
      </c>
      <c r="L168" s="26" t="s">
        <v>132</v>
      </c>
      <c r="M168" s="105">
        <v>100</v>
      </c>
      <c r="N168" s="105">
        <v>0.1</v>
      </c>
      <c r="O168" s="105">
        <v>0.06</v>
      </c>
      <c r="P168" s="105">
        <v>19.5</v>
      </c>
      <c r="Q168" s="105">
        <v>79</v>
      </c>
      <c r="R168" s="102">
        <v>524</v>
      </c>
    </row>
    <row r="169" spans="1:18" ht="39.75" customHeight="1" x14ac:dyDescent="0.25">
      <c r="A169" s="144" t="s">
        <v>39</v>
      </c>
      <c r="B169" s="147"/>
      <c r="C169" s="148">
        <f>SUM(C167:C168)</f>
        <v>200</v>
      </c>
      <c r="D169" s="120">
        <f>SUM(D167:D168)</f>
        <v>4.45</v>
      </c>
      <c r="E169" s="120">
        <f>SUM(E167:E168)</f>
        <v>2.69</v>
      </c>
      <c r="F169" s="120">
        <f>SUM(F167:F168)</f>
        <v>53.45</v>
      </c>
      <c r="G169" s="120">
        <f>SUM(G167:G168)</f>
        <v>255.5</v>
      </c>
      <c r="H169" s="148"/>
      <c r="L169" s="26"/>
      <c r="M169" s="105"/>
      <c r="N169" s="105"/>
      <c r="O169" s="105"/>
      <c r="P169" s="105"/>
      <c r="Q169" s="105"/>
      <c r="R169" s="102"/>
    </row>
    <row r="170" spans="1:18" ht="39.75" customHeight="1" x14ac:dyDescent="0.25">
      <c r="A170" s="164"/>
      <c r="B170" s="147" t="s">
        <v>67</v>
      </c>
      <c r="C170" s="148">
        <v>160</v>
      </c>
      <c r="D170" s="120">
        <f>(N170)/M170*C170</f>
        <v>4.5600000000000005</v>
      </c>
      <c r="E170" s="120">
        <f>(O170)/N170*D170</f>
        <v>4.2080000000000002</v>
      </c>
      <c r="F170" s="120">
        <f>(P170)/O170*E170</f>
        <v>15.184000000000003</v>
      </c>
      <c r="G170" s="120">
        <f>Q170/M170*C170</f>
        <v>116.8</v>
      </c>
      <c r="H170" s="148">
        <v>171</v>
      </c>
      <c r="L170" s="26" t="s">
        <v>67</v>
      </c>
      <c r="M170" s="105">
        <v>1000</v>
      </c>
      <c r="N170" s="105">
        <v>28.5</v>
      </c>
      <c r="O170" s="105">
        <v>26.3</v>
      </c>
      <c r="P170" s="105">
        <v>94.9</v>
      </c>
      <c r="Q170" s="105">
        <v>730</v>
      </c>
      <c r="R170" s="102">
        <v>171</v>
      </c>
    </row>
    <row r="171" spans="1:18" ht="39.75" customHeight="1" x14ac:dyDescent="0.25">
      <c r="A171" s="164"/>
      <c r="B171" s="147" t="s">
        <v>38</v>
      </c>
      <c r="C171" s="148">
        <v>150</v>
      </c>
      <c r="D171" s="120">
        <f>(N171)/M171*C171</f>
        <v>7.4999999999999997E-2</v>
      </c>
      <c r="E171" s="120">
        <f>(O171)/N171*D171</f>
        <v>0</v>
      </c>
      <c r="F171" s="120">
        <f>P171/M171*C171</f>
        <v>11.25</v>
      </c>
      <c r="G171" s="120">
        <f>Q171/M171*C171</f>
        <v>45</v>
      </c>
      <c r="H171" s="148">
        <v>502</v>
      </c>
      <c r="L171" s="26" t="s">
        <v>38</v>
      </c>
      <c r="M171" s="105">
        <v>200</v>
      </c>
      <c r="N171" s="105">
        <v>0.1</v>
      </c>
      <c r="O171" s="105">
        <v>0</v>
      </c>
      <c r="P171" s="105">
        <v>15</v>
      </c>
      <c r="Q171" s="105">
        <v>60</v>
      </c>
      <c r="R171" s="102">
        <v>60</v>
      </c>
    </row>
    <row r="172" spans="1:18" ht="39.75" customHeight="1" x14ac:dyDescent="0.25">
      <c r="A172" s="393"/>
      <c r="B172" s="147" t="s">
        <v>46</v>
      </c>
      <c r="C172" s="148">
        <v>20</v>
      </c>
      <c r="D172" s="120">
        <f t="shared" ref="D172:F172" si="43">(N172)/M172*C172</f>
        <v>1.32</v>
      </c>
      <c r="E172" s="120">
        <f t="shared" si="43"/>
        <v>0.24000000000000002</v>
      </c>
      <c r="F172" s="120">
        <f t="shared" si="43"/>
        <v>6.6800000000000006</v>
      </c>
      <c r="G172" s="120">
        <f t="shared" ref="G172" si="44">Q172/M172*C172</f>
        <v>34.799999999999997</v>
      </c>
      <c r="H172" s="148">
        <v>115</v>
      </c>
      <c r="L172" s="26" t="s">
        <v>46</v>
      </c>
      <c r="M172" s="105">
        <v>100</v>
      </c>
      <c r="N172" s="105">
        <v>6.6</v>
      </c>
      <c r="O172" s="105">
        <v>1.2</v>
      </c>
      <c r="P172" s="105">
        <v>33.4</v>
      </c>
      <c r="Q172" s="105">
        <v>174</v>
      </c>
      <c r="R172" s="102">
        <v>115</v>
      </c>
    </row>
    <row r="173" spans="1:18" ht="39.75" customHeight="1" x14ac:dyDescent="0.25">
      <c r="A173" s="394"/>
      <c r="B173" s="147"/>
      <c r="C173" s="148"/>
      <c r="D173" s="120"/>
      <c r="E173" s="120"/>
      <c r="F173" s="120"/>
      <c r="G173" s="120"/>
      <c r="H173" s="148"/>
      <c r="L173" s="26"/>
      <c r="M173" s="105"/>
      <c r="N173" s="105"/>
      <c r="O173" s="105"/>
      <c r="P173" s="105"/>
      <c r="Q173" s="105"/>
      <c r="R173" s="102"/>
    </row>
    <row r="174" spans="1:18" ht="39.75" customHeight="1" x14ac:dyDescent="0.25">
      <c r="A174" s="389" t="s">
        <v>47</v>
      </c>
      <c r="B174" s="395"/>
      <c r="C174" s="148">
        <f>SUM(C170:C173)</f>
        <v>330</v>
      </c>
      <c r="D174" s="144">
        <f t="shared" ref="D174:G174" si="45">SUM(D170:D173)</f>
        <v>5.955000000000001</v>
      </c>
      <c r="E174" s="144">
        <f t="shared" si="45"/>
        <v>4.4480000000000004</v>
      </c>
      <c r="F174" s="144">
        <f t="shared" si="45"/>
        <v>33.114000000000004</v>
      </c>
      <c r="G174" s="144">
        <f t="shared" si="45"/>
        <v>196.60000000000002</v>
      </c>
      <c r="H174" s="148"/>
      <c r="L174" s="26"/>
      <c r="M174" s="105"/>
      <c r="N174" s="105"/>
      <c r="O174" s="105"/>
      <c r="P174" s="105"/>
      <c r="Q174" s="105"/>
      <c r="R174" s="102"/>
    </row>
    <row r="175" spans="1:18" ht="39.75" customHeight="1" x14ac:dyDescent="0.25">
      <c r="A175" s="389" t="s">
        <v>135</v>
      </c>
      <c r="B175" s="395"/>
      <c r="C175" s="148">
        <f>C174+C169+C166+C157</f>
        <v>1410</v>
      </c>
      <c r="D175" s="120">
        <f>D174+D169+D166+D157</f>
        <v>42.365000000000002</v>
      </c>
      <c r="E175" s="120">
        <f>E174+E169+E166+E157</f>
        <v>58.539666666666669</v>
      </c>
      <c r="F175" s="120">
        <f>F174+F169+F166+F157</f>
        <v>196.64400000000001</v>
      </c>
      <c r="G175" s="120">
        <f>G174+G169+G166+G157</f>
        <v>1467.95</v>
      </c>
      <c r="H175" s="148"/>
      <c r="L175" s="26"/>
      <c r="M175" s="105"/>
      <c r="N175" s="105"/>
      <c r="O175" s="105"/>
      <c r="P175" s="105"/>
      <c r="Q175" s="105"/>
      <c r="R175" s="102"/>
    </row>
    <row r="176" spans="1:18" ht="39.75" customHeight="1" x14ac:dyDescent="0.25">
      <c r="A176" s="383" t="s">
        <v>194</v>
      </c>
      <c r="B176" s="384"/>
      <c r="C176" s="153">
        <v>1500</v>
      </c>
      <c r="D176" s="123">
        <v>42</v>
      </c>
      <c r="E176" s="123">
        <v>47</v>
      </c>
      <c r="F176" s="123">
        <v>203</v>
      </c>
      <c r="G176" s="123">
        <v>1400</v>
      </c>
      <c r="H176" s="153"/>
      <c r="L176" s="47"/>
      <c r="M176" s="49"/>
      <c r="N176" s="49"/>
      <c r="O176" s="49"/>
      <c r="P176" s="49"/>
      <c r="Q176" s="49"/>
      <c r="R176" s="50"/>
    </row>
    <row r="177" spans="1:18" ht="39.75" customHeight="1" x14ac:dyDescent="0.25">
      <c r="A177" s="398" t="s">
        <v>5</v>
      </c>
      <c r="B177" s="398" t="s">
        <v>6</v>
      </c>
      <c r="C177" s="399" t="s">
        <v>7</v>
      </c>
      <c r="D177" s="398" t="s">
        <v>8</v>
      </c>
      <c r="E177" s="398"/>
      <c r="F177" s="398"/>
      <c r="G177" s="398" t="s">
        <v>9</v>
      </c>
      <c r="H177" s="399" t="s">
        <v>10</v>
      </c>
      <c r="L177" s="324" t="s">
        <v>6</v>
      </c>
      <c r="M177" s="310" t="s">
        <v>7</v>
      </c>
      <c r="N177" s="310" t="s">
        <v>8</v>
      </c>
      <c r="O177" s="310"/>
      <c r="P177" s="310"/>
      <c r="Q177" s="310" t="s">
        <v>9</v>
      </c>
      <c r="R177" s="314" t="s">
        <v>10</v>
      </c>
    </row>
    <row r="178" spans="1:18" ht="39.75" customHeight="1" x14ac:dyDescent="0.25">
      <c r="A178" s="398"/>
      <c r="B178" s="398"/>
      <c r="C178" s="399"/>
      <c r="D178" s="144" t="s">
        <v>11</v>
      </c>
      <c r="E178" s="144" t="s">
        <v>12</v>
      </c>
      <c r="F178" s="144" t="s">
        <v>13</v>
      </c>
      <c r="G178" s="398"/>
      <c r="H178" s="399"/>
      <c r="L178" s="324"/>
      <c r="M178" s="310"/>
      <c r="N178" s="105" t="s">
        <v>11</v>
      </c>
      <c r="O178" s="105" t="s">
        <v>12</v>
      </c>
      <c r="P178" s="105" t="s">
        <v>13</v>
      </c>
      <c r="Q178" s="310"/>
      <c r="R178" s="314"/>
    </row>
    <row r="179" spans="1:18" ht="39.75" customHeight="1" x14ac:dyDescent="0.25">
      <c r="A179" s="119" t="s">
        <v>136</v>
      </c>
      <c r="B179" s="145"/>
      <c r="C179" s="146"/>
      <c r="D179" s="119"/>
      <c r="E179" s="119"/>
      <c r="F179" s="119"/>
      <c r="G179" s="119"/>
      <c r="H179" s="146"/>
      <c r="L179" s="26"/>
      <c r="M179" s="105"/>
      <c r="N179" s="105"/>
      <c r="O179" s="105"/>
      <c r="P179" s="105"/>
      <c r="Q179" s="105"/>
      <c r="R179" s="102"/>
    </row>
    <row r="180" spans="1:18" ht="39.75" customHeight="1" x14ac:dyDescent="0.25">
      <c r="A180" s="391" t="s">
        <v>15</v>
      </c>
      <c r="B180" s="109" t="s">
        <v>210</v>
      </c>
      <c r="C180" s="148">
        <v>150</v>
      </c>
      <c r="D180" s="120">
        <f t="shared" ref="D180:F183" si="46">(N180)/M180*C180</f>
        <v>1.3049999999999999</v>
      </c>
      <c r="E180" s="120">
        <f t="shared" si="46"/>
        <v>1.2450000000000001</v>
      </c>
      <c r="F180" s="120">
        <f>P180/M180*C180</f>
        <v>6.75</v>
      </c>
      <c r="G180" s="120">
        <f>Q180/M180*C180</f>
        <v>43.349999999999994</v>
      </c>
      <c r="H180" s="148">
        <v>264</v>
      </c>
      <c r="L180" s="109" t="s">
        <v>210</v>
      </c>
      <c r="M180" s="138">
        <v>1000</v>
      </c>
      <c r="N180" s="138">
        <v>8.6999999999999993</v>
      </c>
      <c r="O180" s="138">
        <v>8.3000000000000007</v>
      </c>
      <c r="P180" s="138">
        <v>45</v>
      </c>
      <c r="Q180" s="138">
        <v>289</v>
      </c>
      <c r="R180" s="139">
        <v>264</v>
      </c>
    </row>
    <row r="181" spans="1:18" ht="39.75" customHeight="1" x14ac:dyDescent="0.25">
      <c r="A181" s="391"/>
      <c r="B181" s="147" t="s">
        <v>17</v>
      </c>
      <c r="C181" s="148">
        <v>150</v>
      </c>
      <c r="D181" s="120">
        <f t="shared" si="46"/>
        <v>2.7</v>
      </c>
      <c r="E181" s="120">
        <f t="shared" si="46"/>
        <v>2.4750000000000001</v>
      </c>
      <c r="F181" s="120">
        <f>P181/M181*C181</f>
        <v>18.75</v>
      </c>
      <c r="G181" s="120">
        <f>Q181/M181*C181</f>
        <v>108</v>
      </c>
      <c r="H181" s="148">
        <v>508</v>
      </c>
      <c r="L181" s="26" t="s">
        <v>17</v>
      </c>
      <c r="M181" s="105">
        <v>200</v>
      </c>
      <c r="N181" s="105">
        <v>3.6</v>
      </c>
      <c r="O181" s="105">
        <v>3.3</v>
      </c>
      <c r="P181" s="105">
        <v>25</v>
      </c>
      <c r="Q181" s="105">
        <v>144</v>
      </c>
      <c r="R181" s="102">
        <v>508</v>
      </c>
    </row>
    <row r="182" spans="1:18" ht="39.75" customHeight="1" x14ac:dyDescent="0.25">
      <c r="A182" s="391"/>
      <c r="B182" s="147" t="s">
        <v>182</v>
      </c>
      <c r="C182" s="148">
        <v>45</v>
      </c>
      <c r="D182" s="120">
        <f t="shared" si="46"/>
        <v>1.3499999999999999</v>
      </c>
      <c r="E182" s="120">
        <f t="shared" si="46"/>
        <v>4.7250000000000005</v>
      </c>
      <c r="F182" s="120">
        <f t="shared" si="46"/>
        <v>22.95</v>
      </c>
      <c r="G182" s="120">
        <f>Q182/M182*C182</f>
        <v>139.5</v>
      </c>
      <c r="H182" s="148">
        <v>102</v>
      </c>
      <c r="L182" s="26" t="s">
        <v>54</v>
      </c>
      <c r="M182" s="105">
        <v>40</v>
      </c>
      <c r="N182" s="105">
        <v>1.2</v>
      </c>
      <c r="O182" s="105">
        <v>4.2</v>
      </c>
      <c r="P182" s="105">
        <v>20.399999999999999</v>
      </c>
      <c r="Q182" s="105">
        <v>124</v>
      </c>
      <c r="R182" s="102">
        <v>102</v>
      </c>
    </row>
    <row r="183" spans="1:18" ht="39.75" customHeight="1" x14ac:dyDescent="0.25">
      <c r="A183" s="391"/>
      <c r="B183" s="109" t="s">
        <v>173</v>
      </c>
      <c r="C183" s="148">
        <v>20</v>
      </c>
      <c r="D183" s="110">
        <f t="shared" si="46"/>
        <v>0.05</v>
      </c>
      <c r="E183" s="110">
        <f t="shared" si="46"/>
        <v>2.0000000000000004E-2</v>
      </c>
      <c r="F183" s="110">
        <f>P183/M183*C183</f>
        <v>13.700000000000001</v>
      </c>
      <c r="G183" s="110">
        <f>Q183/M183*C183</f>
        <v>55.199999999999996</v>
      </c>
      <c r="H183" s="143">
        <v>506</v>
      </c>
      <c r="L183" s="109" t="s">
        <v>173</v>
      </c>
      <c r="M183" s="138">
        <v>200</v>
      </c>
      <c r="N183" s="138">
        <v>0.5</v>
      </c>
      <c r="O183" s="138">
        <v>0.2</v>
      </c>
      <c r="P183" s="138">
        <v>137</v>
      </c>
      <c r="Q183" s="138">
        <v>552</v>
      </c>
      <c r="R183" s="139">
        <v>508</v>
      </c>
    </row>
    <row r="184" spans="1:18" ht="39.75" customHeight="1" x14ac:dyDescent="0.25">
      <c r="A184" s="391"/>
      <c r="B184" s="158" t="s">
        <v>20</v>
      </c>
      <c r="C184" s="159">
        <v>95</v>
      </c>
      <c r="D184" s="120">
        <f>(N184)/M184*C184</f>
        <v>0.38</v>
      </c>
      <c r="E184" s="120">
        <f>(O184)/N184*D184</f>
        <v>0.38</v>
      </c>
      <c r="F184" s="120">
        <f>P184/M184*C184</f>
        <v>9.31</v>
      </c>
      <c r="G184" s="120">
        <f>Q184/M184*C184</f>
        <v>44.65</v>
      </c>
      <c r="H184" s="159">
        <v>118</v>
      </c>
      <c r="L184" s="41" t="s">
        <v>56</v>
      </c>
      <c r="M184" s="105">
        <v>100</v>
      </c>
      <c r="N184" s="105">
        <v>0.4</v>
      </c>
      <c r="O184" s="105">
        <v>0.4</v>
      </c>
      <c r="P184" s="105">
        <v>9.8000000000000007</v>
      </c>
      <c r="Q184" s="105">
        <v>47</v>
      </c>
      <c r="R184" s="43">
        <v>118</v>
      </c>
    </row>
    <row r="185" spans="1:18" ht="39.75" customHeight="1" x14ac:dyDescent="0.25">
      <c r="A185" s="389" t="s">
        <v>21</v>
      </c>
      <c r="B185" s="390"/>
      <c r="C185" s="148">
        <f>C180+C181+C182+C183</f>
        <v>365</v>
      </c>
      <c r="D185" s="148">
        <f t="shared" ref="D185:G185" si="47">D180+D181+D182+D183</f>
        <v>5.4049999999999994</v>
      </c>
      <c r="E185" s="148">
        <f t="shared" si="47"/>
        <v>8.4649999999999999</v>
      </c>
      <c r="F185" s="148">
        <f t="shared" si="47"/>
        <v>62.150000000000006</v>
      </c>
      <c r="G185" s="148">
        <f t="shared" si="47"/>
        <v>346.05</v>
      </c>
      <c r="H185" s="148"/>
      <c r="L185" s="26"/>
      <c r="M185" s="105"/>
      <c r="N185" s="105"/>
      <c r="O185" s="105"/>
      <c r="P185" s="105"/>
      <c r="Q185" s="105"/>
      <c r="R185" s="105"/>
    </row>
    <row r="186" spans="1:18" ht="39.75" customHeight="1" x14ac:dyDescent="0.25">
      <c r="A186" s="391" t="s">
        <v>22</v>
      </c>
      <c r="B186" s="147" t="s">
        <v>146</v>
      </c>
      <c r="C186" s="148">
        <v>150</v>
      </c>
      <c r="D186" s="120">
        <f t="shared" ref="D186:E189" si="48">(N186)/M186*C186</f>
        <v>1.62</v>
      </c>
      <c r="E186" s="120">
        <f t="shared" si="48"/>
        <v>1.7100000000000002</v>
      </c>
      <c r="F186" s="120">
        <f t="shared" ref="F186" si="49">P186/M186*C186</f>
        <v>11.294999999999998</v>
      </c>
      <c r="G186" s="120">
        <f t="shared" ref="G186" si="50">Q186/M186*C186</f>
        <v>66.75</v>
      </c>
      <c r="H186" s="148">
        <v>152</v>
      </c>
      <c r="L186" s="26" t="s">
        <v>147</v>
      </c>
      <c r="M186" s="105">
        <v>1000</v>
      </c>
      <c r="N186" s="105">
        <v>10.8</v>
      </c>
      <c r="O186" s="105">
        <v>11.4</v>
      </c>
      <c r="P186" s="105">
        <v>75.3</v>
      </c>
      <c r="Q186" s="105">
        <v>445</v>
      </c>
      <c r="R186" s="102">
        <v>152</v>
      </c>
    </row>
    <row r="187" spans="1:18" ht="39.75" customHeight="1" x14ac:dyDescent="0.25">
      <c r="A187" s="391"/>
      <c r="B187" s="147" t="s">
        <v>140</v>
      </c>
      <c r="C187" s="148">
        <v>150</v>
      </c>
      <c r="D187" s="120">
        <f t="shared" si="48"/>
        <v>14.55</v>
      </c>
      <c r="E187" s="120">
        <f t="shared" si="48"/>
        <v>35.049999999999997</v>
      </c>
      <c r="F187" s="120">
        <f>P187/M187*C187</f>
        <v>8.6999999999999993</v>
      </c>
      <c r="G187" s="120">
        <f>Q187/M187*C187</f>
        <v>408.5</v>
      </c>
      <c r="H187" s="148">
        <v>371</v>
      </c>
      <c r="L187" s="26" t="s">
        <v>140</v>
      </c>
      <c r="M187" s="105">
        <v>300</v>
      </c>
      <c r="N187" s="105">
        <v>29.1</v>
      </c>
      <c r="O187" s="105">
        <v>70.099999999999994</v>
      </c>
      <c r="P187" s="105">
        <v>17.399999999999999</v>
      </c>
      <c r="Q187" s="105">
        <v>817</v>
      </c>
      <c r="R187" s="102">
        <v>371</v>
      </c>
    </row>
    <row r="188" spans="1:18" ht="39.75" customHeight="1" x14ac:dyDescent="0.25">
      <c r="A188" s="391"/>
      <c r="B188" s="147" t="s">
        <v>181</v>
      </c>
      <c r="C188" s="148">
        <v>20</v>
      </c>
      <c r="D188" s="120">
        <f t="shared" si="48"/>
        <v>1.52</v>
      </c>
      <c r="E188" s="120">
        <f t="shared" si="48"/>
        <v>0.16</v>
      </c>
      <c r="F188" s="120">
        <f t="shared" ref="F188:F189" si="51">(P188)/O188*E188</f>
        <v>9.84</v>
      </c>
      <c r="G188" s="120">
        <f t="shared" ref="G188:G189" si="52">Q188/M188*C188</f>
        <v>47</v>
      </c>
      <c r="H188" s="148">
        <v>114</v>
      </c>
      <c r="L188" s="26" t="s">
        <v>33</v>
      </c>
      <c r="M188" s="105">
        <v>100</v>
      </c>
      <c r="N188" s="105">
        <v>7.6</v>
      </c>
      <c r="O188" s="105">
        <v>0.8</v>
      </c>
      <c r="P188" s="105">
        <v>49.2</v>
      </c>
      <c r="Q188" s="105">
        <v>235</v>
      </c>
      <c r="R188" s="102">
        <v>114</v>
      </c>
    </row>
    <row r="189" spans="1:18" ht="39.75" customHeight="1" x14ac:dyDescent="0.25">
      <c r="A189" s="391"/>
      <c r="B189" s="147" t="s">
        <v>34</v>
      </c>
      <c r="C189" s="148">
        <v>40</v>
      </c>
      <c r="D189" s="120">
        <f t="shared" si="48"/>
        <v>2.64</v>
      </c>
      <c r="E189" s="120">
        <f t="shared" si="48"/>
        <v>0.48000000000000004</v>
      </c>
      <c r="F189" s="120">
        <f t="shared" si="51"/>
        <v>13.360000000000001</v>
      </c>
      <c r="G189" s="120">
        <f t="shared" si="52"/>
        <v>69.599999999999994</v>
      </c>
      <c r="H189" s="148">
        <v>115</v>
      </c>
      <c r="L189" s="26" t="s">
        <v>34</v>
      </c>
      <c r="M189" s="105">
        <v>100</v>
      </c>
      <c r="N189" s="105">
        <v>6.6</v>
      </c>
      <c r="O189" s="105">
        <v>1.2</v>
      </c>
      <c r="P189" s="105">
        <v>33.4</v>
      </c>
      <c r="Q189" s="105">
        <v>174</v>
      </c>
      <c r="R189" s="102">
        <v>115</v>
      </c>
    </row>
    <row r="190" spans="1:18" ht="39.75" customHeight="1" x14ac:dyDescent="0.25">
      <c r="A190" s="391"/>
      <c r="B190" s="147" t="s">
        <v>64</v>
      </c>
      <c r="C190" s="148">
        <v>150</v>
      </c>
      <c r="D190" s="144">
        <v>0.5</v>
      </c>
      <c r="E190" s="144">
        <v>0</v>
      </c>
      <c r="F190" s="144">
        <v>27</v>
      </c>
      <c r="G190" s="144">
        <v>110</v>
      </c>
      <c r="H190" s="148">
        <v>527</v>
      </c>
      <c r="L190" s="26" t="s">
        <v>64</v>
      </c>
      <c r="M190" s="105">
        <v>200</v>
      </c>
      <c r="N190" s="105">
        <v>0.5</v>
      </c>
      <c r="O190" s="105">
        <v>0</v>
      </c>
      <c r="P190" s="105">
        <v>27</v>
      </c>
      <c r="Q190" s="105">
        <v>110</v>
      </c>
      <c r="R190" s="102">
        <v>527</v>
      </c>
    </row>
    <row r="191" spans="1:18" ht="39.75" customHeight="1" x14ac:dyDescent="0.25">
      <c r="A191" s="389" t="s">
        <v>35</v>
      </c>
      <c r="B191" s="390"/>
      <c r="C191" s="148">
        <f>SUM(C186:C190)</f>
        <v>510</v>
      </c>
      <c r="D191" s="120">
        <f>SUM(D186:D190)</f>
        <v>20.830000000000002</v>
      </c>
      <c r="E191" s="120">
        <f>SUM(E186:E190)</f>
        <v>37.399999999999991</v>
      </c>
      <c r="F191" s="120">
        <f t="shared" ref="F191:G191" si="53">SUM(F186:F190)</f>
        <v>70.194999999999993</v>
      </c>
      <c r="G191" s="120">
        <f t="shared" si="53"/>
        <v>701.85</v>
      </c>
      <c r="H191" s="148"/>
      <c r="L191" s="26"/>
      <c r="M191" s="105"/>
      <c r="N191" s="105"/>
      <c r="O191" s="105"/>
      <c r="P191" s="105"/>
      <c r="Q191" s="105"/>
      <c r="R191" s="102"/>
    </row>
    <row r="192" spans="1:18" ht="39.75" customHeight="1" x14ac:dyDescent="0.25">
      <c r="A192" s="391" t="s">
        <v>36</v>
      </c>
      <c r="B192" s="147" t="s">
        <v>37</v>
      </c>
      <c r="C192" s="148">
        <v>40</v>
      </c>
      <c r="D192" s="120">
        <f>(N192)/M192*C192</f>
        <v>3</v>
      </c>
      <c r="E192" s="120">
        <f>(O192)/N192*D192</f>
        <v>3.9200000000000008</v>
      </c>
      <c r="F192" s="120">
        <f>P192/M192*C192</f>
        <v>29.760000000000005</v>
      </c>
      <c r="G192" s="120">
        <f>Q192/M192*C192</f>
        <v>166.8</v>
      </c>
      <c r="H192" s="148">
        <v>609</v>
      </c>
      <c r="L192" s="26" t="s">
        <v>37</v>
      </c>
      <c r="M192" s="105">
        <v>100</v>
      </c>
      <c r="N192" s="105">
        <v>7.5</v>
      </c>
      <c r="O192" s="105">
        <v>9.8000000000000007</v>
      </c>
      <c r="P192" s="105">
        <v>74.400000000000006</v>
      </c>
      <c r="Q192" s="105">
        <v>417</v>
      </c>
      <c r="R192" s="102">
        <v>609</v>
      </c>
    </row>
    <row r="193" spans="1:18" ht="39.75" customHeight="1" x14ac:dyDescent="0.25">
      <c r="A193" s="391"/>
      <c r="B193" s="147" t="s">
        <v>83</v>
      </c>
      <c r="C193" s="148">
        <v>160</v>
      </c>
      <c r="D193" s="120">
        <f>(N193)/M193*C193</f>
        <v>8</v>
      </c>
      <c r="E193" s="120">
        <f>(O193)/N193*D193</f>
        <v>5.12</v>
      </c>
      <c r="F193" s="120">
        <f>P193/M193*C193</f>
        <v>13.600000000000001</v>
      </c>
      <c r="G193" s="120">
        <f>Q193/M193*C193</f>
        <v>139.19999999999999</v>
      </c>
      <c r="H193" s="148">
        <v>536</v>
      </c>
      <c r="L193" s="26" t="s">
        <v>83</v>
      </c>
      <c r="M193" s="105">
        <v>200</v>
      </c>
      <c r="N193" s="105">
        <v>10</v>
      </c>
      <c r="O193" s="105">
        <v>6.4</v>
      </c>
      <c r="P193" s="105">
        <v>17</v>
      </c>
      <c r="Q193" s="105">
        <v>174</v>
      </c>
      <c r="R193" s="102">
        <v>536</v>
      </c>
    </row>
    <row r="194" spans="1:18" ht="39.75" customHeight="1" x14ac:dyDescent="0.25">
      <c r="A194" s="389" t="s">
        <v>39</v>
      </c>
      <c r="B194" s="390"/>
      <c r="C194" s="148">
        <f>SUM(C192:C193)</f>
        <v>200</v>
      </c>
      <c r="D194" s="120">
        <f>SUM(D192:D193)</f>
        <v>11</v>
      </c>
      <c r="E194" s="120">
        <f>SUM(E192:E193)</f>
        <v>9.0400000000000009</v>
      </c>
      <c r="F194" s="120">
        <f>SUM(F192:F193)</f>
        <v>43.360000000000007</v>
      </c>
      <c r="G194" s="120">
        <f>SUM(G192:G193)</f>
        <v>306</v>
      </c>
      <c r="H194" s="148"/>
      <c r="L194" s="26"/>
      <c r="M194" s="105"/>
      <c r="N194" s="105"/>
      <c r="O194" s="105"/>
      <c r="P194" s="105"/>
      <c r="Q194" s="105"/>
      <c r="R194" s="102"/>
    </row>
    <row r="195" spans="1:18" ht="39.75" customHeight="1" x14ac:dyDescent="0.25">
      <c r="A195" s="400" t="s">
        <v>40</v>
      </c>
      <c r="B195" s="147" t="s">
        <v>192</v>
      </c>
      <c r="C195" s="148">
        <v>120</v>
      </c>
      <c r="D195" s="120">
        <f t="shared" ref="D195:F199" si="54">(N195)/M195*C195</f>
        <v>2.52</v>
      </c>
      <c r="E195" s="120">
        <f t="shared" si="54"/>
        <v>5.28</v>
      </c>
      <c r="F195" s="120">
        <f>P195/M195*C195</f>
        <v>13.08</v>
      </c>
      <c r="G195" s="120">
        <f>Q195/M195*C195</f>
        <v>110.4</v>
      </c>
      <c r="H195" s="148">
        <v>434</v>
      </c>
      <c r="L195" s="36" t="s">
        <v>61</v>
      </c>
      <c r="M195" s="105">
        <v>100</v>
      </c>
      <c r="N195" s="105">
        <v>2.1</v>
      </c>
      <c r="O195" s="105">
        <v>4.4000000000000004</v>
      </c>
      <c r="P195" s="105">
        <v>10.9</v>
      </c>
      <c r="Q195" s="105">
        <v>92</v>
      </c>
      <c r="R195" s="102">
        <v>434</v>
      </c>
    </row>
    <row r="196" spans="1:18" ht="39.75" customHeight="1" x14ac:dyDescent="0.25">
      <c r="A196" s="401"/>
      <c r="B196" s="147" t="s">
        <v>189</v>
      </c>
      <c r="C196" s="148">
        <v>15</v>
      </c>
      <c r="D196" s="120">
        <f t="shared" si="54"/>
        <v>0.46200000000000002</v>
      </c>
      <c r="E196" s="120">
        <f t="shared" si="54"/>
        <v>3.1875</v>
      </c>
      <c r="F196" s="120">
        <f>P196/M196*C196</f>
        <v>1.0125000000000002</v>
      </c>
      <c r="G196" s="120">
        <f>Q196/M196*C196</f>
        <v>34.590000000000003</v>
      </c>
      <c r="H196" s="148">
        <v>452</v>
      </c>
      <c r="L196" s="36" t="s">
        <v>63</v>
      </c>
      <c r="M196" s="105">
        <v>1000</v>
      </c>
      <c r="N196" s="105">
        <v>30.8</v>
      </c>
      <c r="O196" s="105">
        <v>212.5</v>
      </c>
      <c r="P196" s="105">
        <v>67.5</v>
      </c>
      <c r="Q196" s="105">
        <v>2306</v>
      </c>
      <c r="R196" s="102">
        <v>452</v>
      </c>
    </row>
    <row r="197" spans="1:18" ht="39.75" customHeight="1" x14ac:dyDescent="0.25">
      <c r="A197" s="401"/>
      <c r="B197" s="147" t="s">
        <v>142</v>
      </c>
      <c r="C197" s="148">
        <v>50</v>
      </c>
      <c r="D197" s="120">
        <f t="shared" si="54"/>
        <v>0.95</v>
      </c>
      <c r="E197" s="120">
        <f t="shared" si="54"/>
        <v>4.45</v>
      </c>
      <c r="F197" s="120">
        <f>P197/M197*C197</f>
        <v>3.85</v>
      </c>
      <c r="G197" s="120">
        <f>Q197/M197*C197</f>
        <v>59.5</v>
      </c>
      <c r="H197" s="148">
        <v>121</v>
      </c>
      <c r="L197" s="26" t="s">
        <v>142</v>
      </c>
      <c r="M197" s="105">
        <v>100</v>
      </c>
      <c r="N197" s="105">
        <v>1.9</v>
      </c>
      <c r="O197" s="105">
        <v>8.9</v>
      </c>
      <c r="P197" s="105">
        <v>7.7</v>
      </c>
      <c r="Q197" s="105">
        <v>119</v>
      </c>
      <c r="R197" s="102">
        <v>121</v>
      </c>
    </row>
    <row r="198" spans="1:18" ht="39.75" customHeight="1" x14ac:dyDescent="0.25">
      <c r="A198" s="402"/>
      <c r="B198" s="147" t="s">
        <v>102</v>
      </c>
      <c r="C198" s="148">
        <v>150</v>
      </c>
      <c r="D198" s="120">
        <f t="shared" si="54"/>
        <v>7.4999999999999997E-2</v>
      </c>
      <c r="E198" s="120">
        <f t="shared" si="54"/>
        <v>0</v>
      </c>
      <c r="F198" s="120">
        <f>P198/M198*C198</f>
        <v>11.4</v>
      </c>
      <c r="G198" s="120">
        <f>Q198/M198*C198</f>
        <v>45.75</v>
      </c>
      <c r="H198" s="148">
        <v>504</v>
      </c>
      <c r="L198" s="26" t="s">
        <v>102</v>
      </c>
      <c r="M198" s="105">
        <v>200</v>
      </c>
      <c r="N198" s="105">
        <v>0.1</v>
      </c>
      <c r="O198" s="105">
        <v>0</v>
      </c>
      <c r="P198" s="105">
        <v>15.2</v>
      </c>
      <c r="Q198" s="105">
        <v>61</v>
      </c>
      <c r="R198" s="102">
        <v>504</v>
      </c>
    </row>
    <row r="199" spans="1:18" ht="39.75" customHeight="1" x14ac:dyDescent="0.25">
      <c r="A199" s="172"/>
      <c r="B199" s="147" t="s">
        <v>181</v>
      </c>
      <c r="C199" s="148">
        <v>20</v>
      </c>
      <c r="D199" s="120">
        <f t="shared" si="54"/>
        <v>1.32</v>
      </c>
      <c r="E199" s="120">
        <f t="shared" si="54"/>
        <v>0.24000000000000002</v>
      </c>
      <c r="F199" s="120">
        <f t="shared" si="54"/>
        <v>6.6800000000000006</v>
      </c>
      <c r="G199" s="120">
        <f t="shared" ref="G199" si="55">Q199/M199*C199</f>
        <v>34.799999999999997</v>
      </c>
      <c r="H199" s="148">
        <v>114</v>
      </c>
      <c r="L199" s="26" t="s">
        <v>34</v>
      </c>
      <c r="M199" s="105">
        <v>100</v>
      </c>
      <c r="N199" s="105">
        <v>6.6</v>
      </c>
      <c r="O199" s="105">
        <v>1.2</v>
      </c>
      <c r="P199" s="105">
        <v>33.4</v>
      </c>
      <c r="Q199" s="105">
        <v>174</v>
      </c>
      <c r="R199" s="102">
        <v>115</v>
      </c>
    </row>
    <row r="200" spans="1:18" ht="39.75" customHeight="1" x14ac:dyDescent="0.25">
      <c r="A200" s="389" t="s">
        <v>47</v>
      </c>
      <c r="B200" s="390"/>
      <c r="C200" s="148">
        <f>SUM(C195:C199)</f>
        <v>355</v>
      </c>
      <c r="D200" s="144">
        <f t="shared" ref="D200:G200" si="56">SUM(D195:D199)</f>
        <v>5.3270000000000008</v>
      </c>
      <c r="E200" s="144">
        <f t="shared" si="56"/>
        <v>13.157500000000001</v>
      </c>
      <c r="F200" s="144">
        <f t="shared" si="56"/>
        <v>36.022500000000001</v>
      </c>
      <c r="G200" s="144">
        <f t="shared" si="56"/>
        <v>285.04000000000002</v>
      </c>
      <c r="H200" s="148"/>
      <c r="L200" s="26"/>
      <c r="M200" s="105"/>
      <c r="N200" s="105"/>
      <c r="O200" s="105"/>
      <c r="P200" s="105"/>
      <c r="Q200" s="105"/>
      <c r="R200" s="102"/>
    </row>
    <row r="201" spans="1:18" ht="39.75" customHeight="1" x14ac:dyDescent="0.25">
      <c r="A201" s="389" t="s">
        <v>69</v>
      </c>
      <c r="B201" s="390"/>
      <c r="C201" s="148">
        <f>C200+C194+C191+C185</f>
        <v>1430</v>
      </c>
      <c r="D201" s="120">
        <f>D200+D194+D191+D185</f>
        <v>42.562000000000005</v>
      </c>
      <c r="E201" s="120">
        <f>E200+E194+E191+E185</f>
        <v>68.0625</v>
      </c>
      <c r="F201" s="120">
        <f>F200+F194+F191+F185</f>
        <v>211.72749999999999</v>
      </c>
      <c r="G201" s="120">
        <f>G200+G194+G191+G185</f>
        <v>1638.9399999999998</v>
      </c>
      <c r="H201" s="148"/>
      <c r="L201" s="26"/>
      <c r="M201" s="105"/>
      <c r="N201" s="105"/>
      <c r="O201" s="105"/>
      <c r="P201" s="105"/>
      <c r="Q201" s="105"/>
      <c r="R201" s="102"/>
    </row>
    <row r="202" spans="1:18" ht="39.75" customHeight="1" x14ac:dyDescent="0.25">
      <c r="A202" s="383" t="s">
        <v>194</v>
      </c>
      <c r="B202" s="384"/>
      <c r="C202" s="153">
        <v>1500</v>
      </c>
      <c r="D202" s="123">
        <v>42</v>
      </c>
      <c r="E202" s="123">
        <v>47</v>
      </c>
      <c r="F202" s="123">
        <v>203</v>
      </c>
      <c r="G202" s="123">
        <v>1400</v>
      </c>
      <c r="H202" s="153"/>
      <c r="L202" s="47"/>
      <c r="M202" s="49"/>
      <c r="N202" s="49"/>
      <c r="O202" s="49"/>
      <c r="P202" s="49"/>
      <c r="Q202" s="49"/>
      <c r="R202" s="50"/>
    </row>
    <row r="203" spans="1:18" ht="39.75" customHeight="1" x14ac:dyDescent="0.25">
      <c r="A203" s="398" t="s">
        <v>5</v>
      </c>
      <c r="B203" s="398" t="s">
        <v>6</v>
      </c>
      <c r="C203" s="399" t="s">
        <v>7</v>
      </c>
      <c r="D203" s="398" t="s">
        <v>8</v>
      </c>
      <c r="E203" s="398"/>
      <c r="F203" s="398"/>
      <c r="G203" s="398" t="s">
        <v>9</v>
      </c>
      <c r="H203" s="399" t="s">
        <v>10</v>
      </c>
      <c r="L203" s="324" t="s">
        <v>6</v>
      </c>
      <c r="M203" s="310" t="s">
        <v>7</v>
      </c>
      <c r="N203" s="310" t="s">
        <v>8</v>
      </c>
      <c r="O203" s="310"/>
      <c r="P203" s="310"/>
      <c r="Q203" s="310" t="s">
        <v>9</v>
      </c>
      <c r="R203" s="314" t="s">
        <v>10</v>
      </c>
    </row>
    <row r="204" spans="1:18" ht="39.75" customHeight="1" x14ac:dyDescent="0.25">
      <c r="A204" s="398"/>
      <c r="B204" s="398"/>
      <c r="C204" s="399"/>
      <c r="D204" s="144" t="s">
        <v>11</v>
      </c>
      <c r="E204" s="144" t="s">
        <v>12</v>
      </c>
      <c r="F204" s="144" t="s">
        <v>13</v>
      </c>
      <c r="G204" s="398"/>
      <c r="H204" s="399"/>
      <c r="L204" s="324"/>
      <c r="M204" s="310"/>
      <c r="N204" s="105" t="s">
        <v>11</v>
      </c>
      <c r="O204" s="105" t="s">
        <v>12</v>
      </c>
      <c r="P204" s="105" t="s">
        <v>13</v>
      </c>
      <c r="Q204" s="310"/>
      <c r="R204" s="314"/>
    </row>
    <row r="205" spans="1:18" ht="39.75" customHeight="1" x14ac:dyDescent="0.25">
      <c r="A205" s="119" t="s">
        <v>144</v>
      </c>
      <c r="B205" s="145"/>
      <c r="C205" s="146"/>
      <c r="D205" s="119"/>
      <c r="E205" s="119"/>
      <c r="F205" s="119"/>
      <c r="G205" s="119"/>
      <c r="H205" s="146"/>
      <c r="L205" s="26"/>
      <c r="M205" s="105"/>
      <c r="N205" s="105"/>
      <c r="O205" s="105"/>
      <c r="P205" s="105"/>
      <c r="Q205" s="105"/>
      <c r="R205" s="102"/>
    </row>
    <row r="206" spans="1:18" ht="39.75" customHeight="1" x14ac:dyDescent="0.25">
      <c r="A206" s="398" t="s">
        <v>15</v>
      </c>
      <c r="B206" s="147" t="s">
        <v>145</v>
      </c>
      <c r="C206" s="148">
        <v>150</v>
      </c>
      <c r="D206" s="120">
        <f t="shared" ref="D206:E208" si="57">(N206)/M206*C206</f>
        <v>3.9450000000000003</v>
      </c>
      <c r="E206" s="120">
        <f t="shared" si="57"/>
        <v>8.7449999999999992</v>
      </c>
      <c r="F206" s="120">
        <f>P206/M206*C206</f>
        <v>18.794999999999998</v>
      </c>
      <c r="G206" s="120">
        <f>Q206/M206*C206</f>
        <v>169.65</v>
      </c>
      <c r="H206" s="148">
        <v>266</v>
      </c>
      <c r="L206" s="26" t="s">
        <v>145</v>
      </c>
      <c r="M206" s="105">
        <v>1000</v>
      </c>
      <c r="N206" s="105">
        <v>26.3</v>
      </c>
      <c r="O206" s="105">
        <v>58.3</v>
      </c>
      <c r="P206" s="105">
        <v>125.3</v>
      </c>
      <c r="Q206" s="105">
        <v>1131</v>
      </c>
      <c r="R206" s="102">
        <v>266</v>
      </c>
    </row>
    <row r="207" spans="1:18" ht="39.75" customHeight="1" x14ac:dyDescent="0.25">
      <c r="A207" s="398"/>
      <c r="B207" s="147" t="s">
        <v>52</v>
      </c>
      <c r="C207" s="148">
        <v>150</v>
      </c>
      <c r="D207" s="120">
        <f t="shared" si="57"/>
        <v>2.4</v>
      </c>
      <c r="E207" s="120">
        <f t="shared" si="57"/>
        <v>2.0249999999999999</v>
      </c>
      <c r="F207" s="120">
        <f>P207/M207*C207</f>
        <v>11.925000000000001</v>
      </c>
      <c r="G207" s="120">
        <f>Q207/M207*C207</f>
        <v>59.25</v>
      </c>
      <c r="H207" s="148">
        <v>513</v>
      </c>
      <c r="L207" s="26" t="s">
        <v>53</v>
      </c>
      <c r="M207" s="105">
        <v>200</v>
      </c>
      <c r="N207" s="105">
        <v>3.2</v>
      </c>
      <c r="O207" s="105">
        <v>2.7</v>
      </c>
      <c r="P207" s="105">
        <v>15.9</v>
      </c>
      <c r="Q207" s="105">
        <v>79</v>
      </c>
      <c r="R207" s="102">
        <v>513</v>
      </c>
    </row>
    <row r="208" spans="1:18" ht="39.75" customHeight="1" x14ac:dyDescent="0.25">
      <c r="A208" s="398"/>
      <c r="B208" s="147" t="s">
        <v>184</v>
      </c>
      <c r="C208" s="148">
        <v>50</v>
      </c>
      <c r="D208" s="120">
        <f t="shared" si="57"/>
        <v>7.1428571428571423</v>
      </c>
      <c r="E208" s="120">
        <f t="shared" si="57"/>
        <v>11.571428571428569</v>
      </c>
      <c r="F208" s="120">
        <f>P208/M208*C208</f>
        <v>10.571428571428571</v>
      </c>
      <c r="G208" s="120">
        <f>Q208/M208*C208</f>
        <v>175.71428571428572</v>
      </c>
      <c r="H208" s="148">
        <v>97</v>
      </c>
      <c r="L208" s="26" t="s">
        <v>72</v>
      </c>
      <c r="M208" s="105">
        <v>35</v>
      </c>
      <c r="N208" s="105">
        <v>5</v>
      </c>
      <c r="O208" s="105">
        <v>8.1</v>
      </c>
      <c r="P208" s="105">
        <v>7.4</v>
      </c>
      <c r="Q208" s="105">
        <v>123</v>
      </c>
      <c r="R208" s="102">
        <v>97</v>
      </c>
    </row>
    <row r="209" spans="1:18" ht="39.75" customHeight="1" x14ac:dyDescent="0.25">
      <c r="A209" s="398"/>
      <c r="B209" s="147"/>
      <c r="C209" s="148"/>
      <c r="D209" s="120"/>
      <c r="E209" s="120"/>
      <c r="F209" s="120"/>
      <c r="G209" s="120"/>
      <c r="H209" s="148"/>
      <c r="L209" s="26"/>
      <c r="M209" s="105"/>
      <c r="N209" s="105"/>
      <c r="O209" s="105"/>
      <c r="P209" s="105"/>
      <c r="Q209" s="105"/>
      <c r="R209" s="102"/>
    </row>
    <row r="210" spans="1:18" ht="39.75" customHeight="1" x14ac:dyDescent="0.25">
      <c r="A210" s="398"/>
      <c r="B210" s="158" t="s">
        <v>126</v>
      </c>
      <c r="C210" s="159">
        <v>90</v>
      </c>
      <c r="D210" s="124">
        <f>(N210)/M210*C210</f>
        <v>0.36</v>
      </c>
      <c r="E210" s="124">
        <f>(O210)/N210*D210</f>
        <v>0.36</v>
      </c>
      <c r="F210" s="124">
        <f>P210/M210*C210</f>
        <v>8.82</v>
      </c>
      <c r="G210" s="124">
        <f>Q210/M210*C210</f>
        <v>42.3</v>
      </c>
      <c r="H210" s="159">
        <v>118</v>
      </c>
      <c r="I210" s="69"/>
      <c r="J210" s="69"/>
      <c r="K210" s="70"/>
      <c r="L210" s="71" t="s">
        <v>126</v>
      </c>
      <c r="M210" s="57">
        <v>100</v>
      </c>
      <c r="N210" s="57">
        <v>0.4</v>
      </c>
      <c r="O210" s="57">
        <v>0.4</v>
      </c>
      <c r="P210" s="57">
        <v>9.8000000000000007</v>
      </c>
      <c r="Q210" s="57">
        <v>47</v>
      </c>
      <c r="R210" s="58">
        <v>118</v>
      </c>
    </row>
    <row r="211" spans="1:18" ht="39.75" customHeight="1" x14ac:dyDescent="0.25">
      <c r="A211" s="398"/>
      <c r="B211" s="147"/>
      <c r="C211" s="148"/>
      <c r="D211" s="120"/>
      <c r="E211" s="120"/>
      <c r="F211" s="120"/>
      <c r="G211" s="120"/>
      <c r="H211" s="148"/>
      <c r="L211" s="26"/>
      <c r="M211" s="105"/>
      <c r="N211" s="105"/>
      <c r="O211" s="105"/>
      <c r="P211" s="105"/>
      <c r="Q211" s="105"/>
      <c r="R211" s="102"/>
    </row>
    <row r="212" spans="1:18" ht="39.75" customHeight="1" x14ac:dyDescent="0.25">
      <c r="A212" s="389" t="s">
        <v>21</v>
      </c>
      <c r="B212" s="390"/>
      <c r="C212" s="148">
        <f>C206+C207+C208</f>
        <v>350</v>
      </c>
      <c r="D212" s="148">
        <f t="shared" ref="D212:G212" si="58">D206+D207+D208</f>
        <v>13.487857142857143</v>
      </c>
      <c r="E212" s="148">
        <f t="shared" si="58"/>
        <v>22.341428571428569</v>
      </c>
      <c r="F212" s="148">
        <f t="shared" si="58"/>
        <v>41.291428571428568</v>
      </c>
      <c r="G212" s="148">
        <f t="shared" si="58"/>
        <v>404.61428571428576</v>
      </c>
      <c r="H212" s="148"/>
      <c r="L212" s="26"/>
      <c r="M212" s="105"/>
      <c r="N212" s="105"/>
      <c r="O212" s="105"/>
      <c r="P212" s="105"/>
      <c r="Q212" s="105"/>
      <c r="R212" s="105"/>
    </row>
    <row r="213" spans="1:18" ht="39.75" customHeight="1" x14ac:dyDescent="0.25">
      <c r="A213" s="398" t="s">
        <v>22</v>
      </c>
      <c r="B213" s="147" t="s">
        <v>166</v>
      </c>
      <c r="C213" s="148">
        <v>150</v>
      </c>
      <c r="D213" s="120">
        <f>(N213)/M213*C213</f>
        <v>1.2750000000000001</v>
      </c>
      <c r="E213" s="120">
        <f>(O213)/N213*D213</f>
        <v>3.06</v>
      </c>
      <c r="F213" s="120">
        <f>P213/M213*C213</f>
        <v>8.73</v>
      </c>
      <c r="G213" s="120">
        <f>Q213/M213*C213</f>
        <v>67.5</v>
      </c>
      <c r="H213" s="148">
        <v>160</v>
      </c>
      <c r="L213" s="26" t="s">
        <v>167</v>
      </c>
      <c r="M213" s="105">
        <v>1000</v>
      </c>
      <c r="N213" s="105">
        <v>8.5</v>
      </c>
      <c r="O213" s="105">
        <v>20.399999999999999</v>
      </c>
      <c r="P213" s="105">
        <v>58.2</v>
      </c>
      <c r="Q213" s="105">
        <v>450</v>
      </c>
      <c r="R213" s="102">
        <v>160</v>
      </c>
    </row>
    <row r="214" spans="1:18" ht="39.75" customHeight="1" x14ac:dyDescent="0.25">
      <c r="A214" s="398"/>
      <c r="B214" s="147" t="s">
        <v>148</v>
      </c>
      <c r="C214" s="148">
        <v>50</v>
      </c>
      <c r="D214" s="120">
        <f t="shared" ref="D214:F218" si="59">(N214)/M214*C214</f>
        <v>7.5</v>
      </c>
      <c r="E214" s="120">
        <f t="shared" si="59"/>
        <v>5.3571428571428577</v>
      </c>
      <c r="F214" s="120">
        <f t="shared" ref="F214:F215" si="60">P214/M214*C214</f>
        <v>4.6428571428571432</v>
      </c>
      <c r="G214" s="120">
        <f t="shared" ref="G214:G218" si="61">Q214/M214*C214</f>
        <v>94.285714285714278</v>
      </c>
      <c r="H214" s="148">
        <v>417</v>
      </c>
      <c r="L214" s="26" t="s">
        <v>148</v>
      </c>
      <c r="M214" s="105">
        <v>70</v>
      </c>
      <c r="N214" s="105">
        <v>10.5</v>
      </c>
      <c r="O214" s="105">
        <v>7.5</v>
      </c>
      <c r="P214" s="105">
        <v>6.5</v>
      </c>
      <c r="Q214" s="105">
        <v>132</v>
      </c>
      <c r="R214" s="102">
        <v>417</v>
      </c>
    </row>
    <row r="215" spans="1:18" ht="39.75" customHeight="1" x14ac:dyDescent="0.25">
      <c r="A215" s="398"/>
      <c r="B215" s="147" t="s">
        <v>149</v>
      </c>
      <c r="C215" s="148">
        <v>110</v>
      </c>
      <c r="D215" s="120">
        <f t="shared" si="59"/>
        <v>10.463414634146341</v>
      </c>
      <c r="E215" s="120">
        <f t="shared" si="59"/>
        <v>3.2195121951219514</v>
      </c>
      <c r="F215" s="120">
        <f t="shared" si="60"/>
        <v>20.819512195121948</v>
      </c>
      <c r="G215" s="120">
        <f t="shared" si="61"/>
        <v>154</v>
      </c>
      <c r="H215" s="148">
        <v>423</v>
      </c>
      <c r="L215" s="26" t="s">
        <v>149</v>
      </c>
      <c r="M215" s="105">
        <v>205</v>
      </c>
      <c r="N215" s="105">
        <v>19.5</v>
      </c>
      <c r="O215" s="105">
        <v>6</v>
      </c>
      <c r="P215" s="105">
        <v>38.799999999999997</v>
      </c>
      <c r="Q215" s="105">
        <v>287</v>
      </c>
      <c r="R215" s="102">
        <v>423</v>
      </c>
    </row>
    <row r="216" spans="1:18" ht="39.75" customHeight="1" x14ac:dyDescent="0.25">
      <c r="A216" s="398"/>
      <c r="B216" s="147" t="s">
        <v>32</v>
      </c>
      <c r="C216" s="148">
        <v>150</v>
      </c>
      <c r="D216" s="120">
        <f t="shared" si="59"/>
        <v>0.375</v>
      </c>
      <c r="E216" s="120">
        <f t="shared" si="59"/>
        <v>0</v>
      </c>
      <c r="F216" s="120">
        <f>P216/M216*C216</f>
        <v>20.25</v>
      </c>
      <c r="G216" s="120">
        <f t="shared" si="61"/>
        <v>82.5</v>
      </c>
      <c r="H216" s="148">
        <v>527</v>
      </c>
      <c r="L216" s="26" t="s">
        <v>32</v>
      </c>
      <c r="M216" s="105">
        <v>200</v>
      </c>
      <c r="N216" s="105">
        <v>0.5</v>
      </c>
      <c r="O216" s="105">
        <v>0</v>
      </c>
      <c r="P216" s="105">
        <v>27</v>
      </c>
      <c r="Q216" s="105">
        <v>110</v>
      </c>
      <c r="R216" s="102">
        <v>527</v>
      </c>
    </row>
    <row r="217" spans="1:18" ht="39.75" customHeight="1" x14ac:dyDescent="0.25">
      <c r="A217" s="398"/>
      <c r="B217" s="147" t="s">
        <v>181</v>
      </c>
      <c r="C217" s="148">
        <v>20</v>
      </c>
      <c r="D217" s="120">
        <f t="shared" si="59"/>
        <v>1.32</v>
      </c>
      <c r="E217" s="120">
        <f t="shared" si="59"/>
        <v>0.24000000000000002</v>
      </c>
      <c r="F217" s="120">
        <f t="shared" si="59"/>
        <v>6.6800000000000006</v>
      </c>
      <c r="G217" s="120">
        <f t="shared" si="61"/>
        <v>34.799999999999997</v>
      </c>
      <c r="H217" s="148">
        <v>114</v>
      </c>
      <c r="L217" s="26" t="s">
        <v>34</v>
      </c>
      <c r="M217" s="105">
        <v>100</v>
      </c>
      <c r="N217" s="105">
        <v>6.6</v>
      </c>
      <c r="O217" s="105">
        <v>1.2</v>
      </c>
      <c r="P217" s="105">
        <v>33.4</v>
      </c>
      <c r="Q217" s="105">
        <v>174</v>
      </c>
      <c r="R217" s="102">
        <v>115</v>
      </c>
    </row>
    <row r="218" spans="1:18" ht="39.75" customHeight="1" x14ac:dyDescent="0.25">
      <c r="A218" s="398"/>
      <c r="B218" s="147" t="s">
        <v>34</v>
      </c>
      <c r="C218" s="148">
        <v>40</v>
      </c>
      <c r="D218" s="120">
        <f t="shared" si="59"/>
        <v>0.1</v>
      </c>
      <c r="E218" s="120">
        <f t="shared" si="59"/>
        <v>4.0000000000000008E-2</v>
      </c>
      <c r="F218" s="120">
        <f t="shared" si="59"/>
        <v>4.4400000000000004</v>
      </c>
      <c r="G218" s="120">
        <f t="shared" si="61"/>
        <v>18.600000000000001</v>
      </c>
      <c r="H218" s="148">
        <v>115</v>
      </c>
      <c r="L218" s="26" t="s">
        <v>150</v>
      </c>
      <c r="M218" s="105">
        <v>200</v>
      </c>
      <c r="N218" s="105">
        <v>0.5</v>
      </c>
      <c r="O218" s="105">
        <v>0.2</v>
      </c>
      <c r="P218" s="105">
        <v>22.2</v>
      </c>
      <c r="Q218" s="105">
        <v>93</v>
      </c>
      <c r="R218" s="102">
        <v>529</v>
      </c>
    </row>
    <row r="219" spans="1:18" ht="39.75" customHeight="1" x14ac:dyDescent="0.25">
      <c r="A219" s="389" t="s">
        <v>35</v>
      </c>
      <c r="B219" s="390"/>
      <c r="C219" s="148">
        <f>SUM(C213:C218)</f>
        <v>520</v>
      </c>
      <c r="D219" s="120">
        <f>SUM(D213:D218)</f>
        <v>21.033414634146343</v>
      </c>
      <c r="E219" s="120">
        <f>SUM(E213:E218)</f>
        <v>11.91665505226481</v>
      </c>
      <c r="F219" s="120">
        <f>SUM(F213:F218)</f>
        <v>65.562369337979092</v>
      </c>
      <c r="G219" s="120">
        <f>SUM(G213:G218)</f>
        <v>451.68571428571431</v>
      </c>
      <c r="H219" s="148"/>
      <c r="L219" s="26"/>
      <c r="M219" s="105"/>
      <c r="N219" s="105"/>
      <c r="O219" s="105"/>
      <c r="P219" s="105"/>
      <c r="Q219" s="105"/>
      <c r="R219" s="102"/>
    </row>
    <row r="220" spans="1:18" ht="39.75" customHeight="1" x14ac:dyDescent="0.25">
      <c r="A220" s="391" t="s">
        <v>36</v>
      </c>
      <c r="B220" s="147" t="s">
        <v>82</v>
      </c>
      <c r="C220" s="148">
        <v>40</v>
      </c>
      <c r="D220" s="120">
        <f>(N220)/M220*C220</f>
        <v>2.3600000000000003</v>
      </c>
      <c r="E220" s="120">
        <f>(O220)/N220*D220</f>
        <v>1.8800000000000001</v>
      </c>
      <c r="F220" s="120">
        <f>P220/M220*C220</f>
        <v>30</v>
      </c>
      <c r="G220" s="120">
        <f>Q220/M220*C220</f>
        <v>146.4</v>
      </c>
      <c r="H220" s="148">
        <v>608</v>
      </c>
      <c r="L220" s="26" t="s">
        <v>82</v>
      </c>
      <c r="M220" s="105">
        <v>100</v>
      </c>
      <c r="N220" s="105">
        <v>5.9</v>
      </c>
      <c r="O220" s="105">
        <v>4.7</v>
      </c>
      <c r="P220" s="105">
        <v>75</v>
      </c>
      <c r="Q220" s="105">
        <v>366</v>
      </c>
      <c r="R220" s="102">
        <v>608</v>
      </c>
    </row>
    <row r="221" spans="1:18" ht="39.75" customHeight="1" x14ac:dyDescent="0.25">
      <c r="A221" s="391"/>
      <c r="B221" s="147" t="s">
        <v>216</v>
      </c>
      <c r="C221" s="148">
        <v>160</v>
      </c>
      <c r="D221" s="120">
        <f>(N221)/M221*C221</f>
        <v>8</v>
      </c>
      <c r="E221" s="120">
        <f>(O221)/N221*D221</f>
        <v>5.12</v>
      </c>
      <c r="F221" s="120">
        <f>P221/M221*C221</f>
        <v>13.600000000000001</v>
      </c>
      <c r="G221" s="120">
        <f>Q221/M221*C221</f>
        <v>139.19999999999999</v>
      </c>
      <c r="H221" s="148">
        <v>536</v>
      </c>
      <c r="L221" s="26" t="s">
        <v>83</v>
      </c>
      <c r="M221" s="105">
        <v>200</v>
      </c>
      <c r="N221" s="105">
        <v>10</v>
      </c>
      <c r="O221" s="105">
        <v>6.4</v>
      </c>
      <c r="P221" s="105">
        <v>17</v>
      </c>
      <c r="Q221" s="105">
        <v>174</v>
      </c>
      <c r="R221" s="102">
        <v>536</v>
      </c>
    </row>
    <row r="222" spans="1:18" ht="39.75" customHeight="1" x14ac:dyDescent="0.25">
      <c r="A222" s="389" t="s">
        <v>39</v>
      </c>
      <c r="B222" s="395"/>
      <c r="C222" s="148">
        <f>SUM(C220:C221)</f>
        <v>200</v>
      </c>
      <c r="D222" s="120">
        <f>SUM(D220:D221)</f>
        <v>10.36</v>
      </c>
      <c r="E222" s="120">
        <f>SUM(E220:E221)</f>
        <v>7</v>
      </c>
      <c r="F222" s="120">
        <f>SUM(F220:F221)</f>
        <v>43.6</v>
      </c>
      <c r="G222" s="120">
        <f>SUM(G220:G221)</f>
        <v>285.60000000000002</v>
      </c>
      <c r="H222" s="148"/>
      <c r="L222" s="26"/>
      <c r="M222" s="105"/>
      <c r="N222" s="105"/>
      <c r="O222" s="105"/>
      <c r="P222" s="105"/>
      <c r="Q222" s="105"/>
      <c r="R222" s="102"/>
    </row>
    <row r="223" spans="1:18" ht="39.75" customHeight="1" x14ac:dyDescent="0.25">
      <c r="A223" s="392" t="s">
        <v>40</v>
      </c>
      <c r="B223" s="147" t="s">
        <v>151</v>
      </c>
      <c r="C223" s="148">
        <v>150</v>
      </c>
      <c r="D223" s="120">
        <f t="shared" ref="D223:F226" si="62">(N223)/M223*C223</f>
        <v>24</v>
      </c>
      <c r="E223" s="120">
        <f t="shared" si="62"/>
        <v>18.5</v>
      </c>
      <c r="F223" s="120">
        <f>P223/M223*C223</f>
        <v>31</v>
      </c>
      <c r="G223" s="120">
        <f>Q223/M223*C223</f>
        <v>386</v>
      </c>
      <c r="H223" s="148">
        <v>327</v>
      </c>
      <c r="L223" s="26" t="s">
        <v>151</v>
      </c>
      <c r="M223" s="105">
        <v>150</v>
      </c>
      <c r="N223" s="105">
        <v>24</v>
      </c>
      <c r="O223" s="105">
        <v>18.5</v>
      </c>
      <c r="P223" s="105">
        <v>31</v>
      </c>
      <c r="Q223" s="105">
        <v>386</v>
      </c>
      <c r="R223" s="102">
        <v>327</v>
      </c>
    </row>
    <row r="224" spans="1:18" ht="39.75" customHeight="1" x14ac:dyDescent="0.25">
      <c r="A224" s="393"/>
      <c r="B224" s="147" t="s">
        <v>85</v>
      </c>
      <c r="C224" s="148">
        <v>20</v>
      </c>
      <c r="D224" s="120">
        <f t="shared" si="62"/>
        <v>1.44</v>
      </c>
      <c r="E224" s="120">
        <f t="shared" si="62"/>
        <v>1.7</v>
      </c>
      <c r="F224" s="120">
        <f>P224/M224*C224</f>
        <v>11.100000000000001</v>
      </c>
      <c r="G224" s="120">
        <f>Q224/M224*C224</f>
        <v>65.599999999999994</v>
      </c>
      <c r="H224" s="148">
        <v>490</v>
      </c>
      <c r="L224" s="26" t="s">
        <v>85</v>
      </c>
      <c r="M224" s="105">
        <v>1000</v>
      </c>
      <c r="N224" s="105">
        <v>72</v>
      </c>
      <c r="O224" s="105">
        <v>85</v>
      </c>
      <c r="P224" s="105">
        <v>555</v>
      </c>
      <c r="Q224" s="105">
        <v>3280</v>
      </c>
      <c r="R224" s="102">
        <v>490</v>
      </c>
    </row>
    <row r="225" spans="1:18" ht="39.75" customHeight="1" x14ac:dyDescent="0.25">
      <c r="A225" s="393"/>
      <c r="B225" s="147" t="s">
        <v>45</v>
      </c>
      <c r="C225" s="148">
        <v>150</v>
      </c>
      <c r="D225" s="120">
        <f t="shared" si="62"/>
        <v>0.52499999999999991</v>
      </c>
      <c r="E225" s="120">
        <f t="shared" si="62"/>
        <v>0.22499999999999998</v>
      </c>
      <c r="F225" s="120">
        <f>P225/M225*C225</f>
        <v>17.100000000000001</v>
      </c>
      <c r="G225" s="120">
        <f>Q225/M225*C225</f>
        <v>72.75</v>
      </c>
      <c r="H225" s="148">
        <v>538</v>
      </c>
      <c r="L225" s="26" t="s">
        <v>45</v>
      </c>
      <c r="M225" s="105">
        <v>200</v>
      </c>
      <c r="N225" s="105">
        <v>0.7</v>
      </c>
      <c r="O225" s="105">
        <v>0.3</v>
      </c>
      <c r="P225" s="105">
        <v>22.8</v>
      </c>
      <c r="Q225" s="105">
        <v>97</v>
      </c>
      <c r="R225" s="102">
        <v>538</v>
      </c>
    </row>
    <row r="226" spans="1:18" ht="39.75" customHeight="1" x14ac:dyDescent="0.25">
      <c r="A226" s="393"/>
      <c r="B226" s="147" t="s">
        <v>46</v>
      </c>
      <c r="C226" s="148">
        <v>20</v>
      </c>
      <c r="D226" s="120">
        <f t="shared" si="62"/>
        <v>1.32</v>
      </c>
      <c r="E226" s="120">
        <f t="shared" si="62"/>
        <v>0.24000000000000002</v>
      </c>
      <c r="F226" s="120">
        <f t="shared" si="62"/>
        <v>6.6800000000000006</v>
      </c>
      <c r="G226" s="120">
        <f t="shared" ref="G226" si="63">Q226/M226*C226</f>
        <v>34.799999999999997</v>
      </c>
      <c r="H226" s="148">
        <v>115</v>
      </c>
      <c r="L226" s="26" t="s">
        <v>46</v>
      </c>
      <c r="M226" s="105">
        <v>100</v>
      </c>
      <c r="N226" s="105">
        <v>6.6</v>
      </c>
      <c r="O226" s="105">
        <v>1.2</v>
      </c>
      <c r="P226" s="105">
        <v>33.4</v>
      </c>
      <c r="Q226" s="105">
        <v>174</v>
      </c>
      <c r="R226" s="102">
        <v>115</v>
      </c>
    </row>
    <row r="227" spans="1:18" ht="39.75" customHeight="1" x14ac:dyDescent="0.25">
      <c r="A227" s="394"/>
      <c r="B227" s="147"/>
      <c r="C227" s="148"/>
      <c r="D227" s="120"/>
      <c r="E227" s="120"/>
      <c r="F227" s="120"/>
      <c r="G227" s="120"/>
      <c r="H227" s="148"/>
      <c r="L227" s="26"/>
      <c r="M227" s="105"/>
      <c r="N227" s="105"/>
      <c r="O227" s="105"/>
      <c r="P227" s="105"/>
      <c r="Q227" s="105"/>
      <c r="R227" s="102"/>
    </row>
    <row r="228" spans="1:18" ht="39.75" customHeight="1" x14ac:dyDescent="0.25">
      <c r="A228" s="389" t="s">
        <v>47</v>
      </c>
      <c r="B228" s="395"/>
      <c r="C228" s="148">
        <f>SUM(C223:C227)</f>
        <v>340</v>
      </c>
      <c r="D228" s="120">
        <f>SUM(D223:D227)</f>
        <v>27.285</v>
      </c>
      <c r="E228" s="120">
        <f>SUM(E223:E227)</f>
        <v>20.664999999999999</v>
      </c>
      <c r="F228" s="120">
        <f>SUM(F223:F227)</f>
        <v>65.88000000000001</v>
      </c>
      <c r="G228" s="120">
        <f>SUM(G223:G227)</f>
        <v>559.15</v>
      </c>
      <c r="H228" s="148"/>
      <c r="L228" s="26"/>
      <c r="M228" s="105"/>
      <c r="N228" s="105"/>
      <c r="O228" s="105"/>
      <c r="P228" s="105"/>
      <c r="Q228" s="105"/>
      <c r="R228" s="102"/>
    </row>
    <row r="229" spans="1:18" ht="39.75" customHeight="1" x14ac:dyDescent="0.25">
      <c r="A229" s="389" t="s">
        <v>87</v>
      </c>
      <c r="B229" s="395"/>
      <c r="C229" s="148">
        <f>C228+C222+C219+C212</f>
        <v>1410</v>
      </c>
      <c r="D229" s="120">
        <f>D228+D222+D219+D212</f>
        <v>72.166271777003473</v>
      </c>
      <c r="E229" s="120">
        <f>E228+E222+E219+E212</f>
        <v>61.923083623693373</v>
      </c>
      <c r="F229" s="120">
        <f>F228+F222+F219+F212</f>
        <v>216.33379790940768</v>
      </c>
      <c r="G229" s="120">
        <f>G228+G222+G219+G212</f>
        <v>1701.0500000000002</v>
      </c>
      <c r="H229" s="148"/>
      <c r="L229" s="26"/>
      <c r="M229" s="105"/>
      <c r="N229" s="105"/>
      <c r="O229" s="105"/>
      <c r="P229" s="105"/>
      <c r="Q229" s="105"/>
      <c r="R229" s="102"/>
    </row>
    <row r="230" spans="1:18" ht="39.75" customHeight="1" x14ac:dyDescent="0.25">
      <c r="A230" s="383" t="s">
        <v>194</v>
      </c>
      <c r="B230" s="384"/>
      <c r="C230" s="153">
        <v>1500</v>
      </c>
      <c r="D230" s="123">
        <v>42</v>
      </c>
      <c r="E230" s="123">
        <v>47</v>
      </c>
      <c r="F230" s="123">
        <v>203</v>
      </c>
      <c r="G230" s="123">
        <v>1400</v>
      </c>
      <c r="H230" s="153"/>
      <c r="L230" s="47"/>
      <c r="M230" s="49"/>
      <c r="N230" s="49"/>
      <c r="O230" s="49"/>
      <c r="P230" s="49"/>
      <c r="Q230" s="49"/>
      <c r="R230" s="50"/>
    </row>
    <row r="231" spans="1:18" ht="39.75" customHeight="1" x14ac:dyDescent="0.25">
      <c r="A231" s="398" t="s">
        <v>5</v>
      </c>
      <c r="B231" s="398" t="s">
        <v>6</v>
      </c>
      <c r="C231" s="399" t="s">
        <v>7</v>
      </c>
      <c r="D231" s="398" t="s">
        <v>8</v>
      </c>
      <c r="E231" s="398"/>
      <c r="F231" s="398"/>
      <c r="G231" s="398" t="s">
        <v>9</v>
      </c>
      <c r="H231" s="399" t="s">
        <v>10</v>
      </c>
      <c r="L231" s="324" t="s">
        <v>6</v>
      </c>
      <c r="M231" s="310" t="s">
        <v>7</v>
      </c>
      <c r="N231" s="310" t="s">
        <v>8</v>
      </c>
      <c r="O231" s="310"/>
      <c r="P231" s="310"/>
      <c r="Q231" s="310" t="s">
        <v>9</v>
      </c>
      <c r="R231" s="314" t="s">
        <v>10</v>
      </c>
    </row>
    <row r="232" spans="1:18" ht="39.75" customHeight="1" x14ac:dyDescent="0.25">
      <c r="A232" s="398"/>
      <c r="B232" s="398"/>
      <c r="C232" s="399"/>
      <c r="D232" s="144" t="s">
        <v>11</v>
      </c>
      <c r="E232" s="144" t="s">
        <v>12</v>
      </c>
      <c r="F232" s="144" t="s">
        <v>13</v>
      </c>
      <c r="G232" s="398"/>
      <c r="H232" s="399"/>
      <c r="L232" s="324"/>
      <c r="M232" s="310"/>
      <c r="N232" s="105" t="s">
        <v>11</v>
      </c>
      <c r="O232" s="105" t="s">
        <v>12</v>
      </c>
      <c r="P232" s="105" t="s">
        <v>13</v>
      </c>
      <c r="Q232" s="310"/>
      <c r="R232" s="314"/>
    </row>
    <row r="233" spans="1:18" ht="39.75" customHeight="1" x14ac:dyDescent="0.25">
      <c r="A233" s="119" t="s">
        <v>152</v>
      </c>
      <c r="B233" s="145"/>
      <c r="C233" s="146"/>
      <c r="D233" s="119"/>
      <c r="E233" s="119"/>
      <c r="F233" s="119"/>
      <c r="G233" s="119"/>
      <c r="H233" s="146"/>
      <c r="L233" s="26"/>
      <c r="M233" s="105"/>
      <c r="N233" s="105"/>
      <c r="O233" s="105"/>
      <c r="P233" s="105"/>
      <c r="Q233" s="105"/>
      <c r="R233" s="102"/>
    </row>
    <row r="234" spans="1:18" ht="39.75" customHeight="1" x14ac:dyDescent="0.25">
      <c r="A234" s="398" t="s">
        <v>15</v>
      </c>
      <c r="B234" s="147" t="s">
        <v>153</v>
      </c>
      <c r="C234" s="148">
        <v>150</v>
      </c>
      <c r="D234" s="120">
        <f t="shared" ref="D234:E236" si="64">(N234)/M234*C234</f>
        <v>4.6500000000000004</v>
      </c>
      <c r="E234" s="120">
        <f t="shared" si="64"/>
        <v>5.5949999999999998</v>
      </c>
      <c r="F234" s="120">
        <f>P234/M234*C234</f>
        <v>27.75</v>
      </c>
      <c r="G234" s="120">
        <f>Q234/M234*C234</f>
        <v>180</v>
      </c>
      <c r="H234" s="148">
        <v>271</v>
      </c>
      <c r="L234" s="26" t="s">
        <v>153</v>
      </c>
      <c r="M234" s="105">
        <v>1000</v>
      </c>
      <c r="N234" s="105">
        <v>31</v>
      </c>
      <c r="O234" s="105">
        <v>37.299999999999997</v>
      </c>
      <c r="P234" s="105">
        <v>185</v>
      </c>
      <c r="Q234" s="105">
        <v>1200</v>
      </c>
      <c r="R234" s="102">
        <v>271</v>
      </c>
    </row>
    <row r="235" spans="1:18" ht="39.75" customHeight="1" x14ac:dyDescent="0.25">
      <c r="A235" s="398"/>
      <c r="B235" s="147" t="s">
        <v>17</v>
      </c>
      <c r="C235" s="148">
        <v>150</v>
      </c>
      <c r="D235" s="120">
        <f t="shared" si="64"/>
        <v>2.7</v>
      </c>
      <c r="E235" s="120">
        <f t="shared" si="64"/>
        <v>2.4750000000000001</v>
      </c>
      <c r="F235" s="120">
        <f>P235/M235*C235</f>
        <v>18.75</v>
      </c>
      <c r="G235" s="120">
        <f>Q235/M235*C235</f>
        <v>108</v>
      </c>
      <c r="H235" s="148">
        <v>508</v>
      </c>
      <c r="L235" s="26" t="s">
        <v>17</v>
      </c>
      <c r="M235" s="105">
        <v>200</v>
      </c>
      <c r="N235" s="105">
        <v>3.6</v>
      </c>
      <c r="O235" s="105">
        <v>3.3</v>
      </c>
      <c r="P235" s="105">
        <v>25</v>
      </c>
      <c r="Q235" s="105">
        <v>144</v>
      </c>
      <c r="R235" s="102">
        <v>508</v>
      </c>
    </row>
    <row r="236" spans="1:18" ht="39.75" customHeight="1" x14ac:dyDescent="0.25">
      <c r="A236" s="398"/>
      <c r="B236" s="147" t="s">
        <v>183</v>
      </c>
      <c r="C236" s="148">
        <v>40</v>
      </c>
      <c r="D236" s="120">
        <f t="shared" si="64"/>
        <v>1.6</v>
      </c>
      <c r="E236" s="120">
        <f t="shared" si="64"/>
        <v>16.666666666666668</v>
      </c>
      <c r="F236" s="120">
        <f>P236/M236*C236</f>
        <v>10</v>
      </c>
      <c r="G236" s="120">
        <f>Q236/M236*C236</f>
        <v>196</v>
      </c>
      <c r="H236" s="148">
        <v>100</v>
      </c>
      <c r="L236" s="26" t="s">
        <v>108</v>
      </c>
      <c r="M236" s="105">
        <v>30</v>
      </c>
      <c r="N236" s="105">
        <v>1.2</v>
      </c>
      <c r="O236" s="105">
        <v>12.5</v>
      </c>
      <c r="P236" s="105">
        <v>7.5</v>
      </c>
      <c r="Q236" s="105">
        <v>147</v>
      </c>
      <c r="R236" s="102">
        <v>100</v>
      </c>
    </row>
    <row r="237" spans="1:18" ht="39.75" customHeight="1" x14ac:dyDescent="0.25">
      <c r="A237" s="398"/>
      <c r="B237" s="147"/>
      <c r="C237" s="148"/>
      <c r="D237" s="120"/>
      <c r="E237" s="120"/>
      <c r="F237" s="120"/>
      <c r="G237" s="120"/>
      <c r="H237" s="148"/>
      <c r="L237" s="26"/>
      <c r="M237" s="105"/>
      <c r="N237" s="105"/>
      <c r="O237" s="105"/>
      <c r="P237" s="105"/>
      <c r="Q237" s="105"/>
      <c r="R237" s="102"/>
    </row>
    <row r="238" spans="1:18" ht="39.75" customHeight="1" x14ac:dyDescent="0.25">
      <c r="A238" s="398"/>
      <c r="B238" s="158" t="s">
        <v>126</v>
      </c>
      <c r="C238" s="159">
        <v>90</v>
      </c>
      <c r="D238" s="124">
        <f>(N238)/M238*C238</f>
        <v>0.36</v>
      </c>
      <c r="E238" s="124">
        <f>(O238)/N238*D238</f>
        <v>0.36</v>
      </c>
      <c r="F238" s="124">
        <f>P238/M238*C238</f>
        <v>8.82</v>
      </c>
      <c r="G238" s="124">
        <f>Q238/M238*C238</f>
        <v>42.3</v>
      </c>
      <c r="H238" s="159">
        <v>118</v>
      </c>
      <c r="I238" s="69"/>
      <c r="J238" s="69"/>
      <c r="K238" s="70"/>
      <c r="L238" s="71" t="s">
        <v>126</v>
      </c>
      <c r="M238" s="57">
        <v>100</v>
      </c>
      <c r="N238" s="57">
        <v>0.4</v>
      </c>
      <c r="O238" s="57">
        <v>0.4</v>
      </c>
      <c r="P238" s="57">
        <v>9.8000000000000007</v>
      </c>
      <c r="Q238" s="57">
        <v>47</v>
      </c>
      <c r="R238" s="58">
        <v>118</v>
      </c>
    </row>
    <row r="239" spans="1:18" ht="39.75" customHeight="1" x14ac:dyDescent="0.25">
      <c r="A239" s="398"/>
      <c r="B239" s="147"/>
      <c r="C239" s="148"/>
      <c r="D239" s="120"/>
      <c r="E239" s="120"/>
      <c r="F239" s="120"/>
      <c r="G239" s="120"/>
      <c r="H239" s="148"/>
      <c r="L239" s="26"/>
      <c r="M239" s="105"/>
      <c r="N239" s="105"/>
      <c r="O239" s="105"/>
      <c r="P239" s="105"/>
      <c r="Q239" s="105"/>
      <c r="R239" s="102"/>
    </row>
    <row r="240" spans="1:18" ht="39.75" customHeight="1" x14ac:dyDescent="0.25">
      <c r="A240" s="144" t="s">
        <v>21</v>
      </c>
      <c r="B240" s="147"/>
      <c r="C240" s="148">
        <f>C234+C235+C236</f>
        <v>340</v>
      </c>
      <c r="D240" s="148">
        <f t="shared" ref="D240:G240" si="65">D234+D235+D236</f>
        <v>8.9500000000000011</v>
      </c>
      <c r="E240" s="148">
        <f t="shared" si="65"/>
        <v>24.736666666666668</v>
      </c>
      <c r="F240" s="148">
        <f t="shared" si="65"/>
        <v>56.5</v>
      </c>
      <c r="G240" s="148">
        <f t="shared" si="65"/>
        <v>484</v>
      </c>
      <c r="H240" s="148"/>
      <c r="L240" s="26"/>
      <c r="M240" s="105"/>
      <c r="N240" s="105"/>
      <c r="O240" s="105"/>
      <c r="P240" s="105"/>
      <c r="Q240" s="105"/>
      <c r="R240" s="105"/>
    </row>
    <row r="241" spans="1:18" ht="94.5" customHeight="1" x14ac:dyDescent="0.25">
      <c r="A241" s="398" t="s">
        <v>22</v>
      </c>
      <c r="B241" s="109" t="s">
        <v>211</v>
      </c>
      <c r="C241" s="148">
        <v>50</v>
      </c>
      <c r="D241" s="120"/>
      <c r="E241" s="120"/>
      <c r="F241" s="120"/>
      <c r="G241" s="120"/>
      <c r="H241" s="148"/>
      <c r="L241" s="26"/>
      <c r="M241" s="105"/>
      <c r="N241" s="105"/>
      <c r="O241" s="105"/>
      <c r="P241" s="105"/>
      <c r="Q241" s="105"/>
      <c r="R241" s="102"/>
    </row>
    <row r="242" spans="1:18" ht="39.75" customHeight="1" x14ac:dyDescent="0.25">
      <c r="A242" s="398"/>
      <c r="B242" s="147" t="s">
        <v>155</v>
      </c>
      <c r="C242" s="148">
        <v>150</v>
      </c>
      <c r="D242" s="120">
        <f>(N242)/M242*C242</f>
        <v>3.69</v>
      </c>
      <c r="E242" s="120">
        <f>(O242)/N242*D242</f>
        <v>1.47</v>
      </c>
      <c r="F242" s="120">
        <f>P242/M242*C242</f>
        <v>6.4050000000000002</v>
      </c>
      <c r="G242" s="120">
        <f>Q242/M242*C242</f>
        <v>54.449999999999996</v>
      </c>
      <c r="H242" s="148">
        <v>157</v>
      </c>
      <c r="L242" s="26" t="s">
        <v>156</v>
      </c>
      <c r="M242" s="105">
        <v>1000</v>
      </c>
      <c r="N242" s="105">
        <v>24.6</v>
      </c>
      <c r="O242" s="105">
        <v>9.8000000000000007</v>
      </c>
      <c r="P242" s="105">
        <v>42.7</v>
      </c>
      <c r="Q242" s="105">
        <v>363</v>
      </c>
      <c r="R242" s="102">
        <v>157</v>
      </c>
    </row>
    <row r="243" spans="1:18" ht="39.75" customHeight="1" x14ac:dyDescent="0.25">
      <c r="A243" s="398"/>
      <c r="B243" s="136" t="s">
        <v>198</v>
      </c>
      <c r="C243" s="152">
        <v>10</v>
      </c>
      <c r="D243" s="110">
        <f>(N243)/M243*C243</f>
        <v>0.26</v>
      </c>
      <c r="E243" s="110">
        <f>(O243)/N243*D243</f>
        <v>1.5</v>
      </c>
      <c r="F243" s="110">
        <f>(P243)/O243*E243</f>
        <v>0.36</v>
      </c>
      <c r="G243" s="110">
        <f>Q243/M243*C243</f>
        <v>16.200000000000003</v>
      </c>
      <c r="H243" s="152">
        <v>488</v>
      </c>
      <c r="L243" s="36" t="s">
        <v>199</v>
      </c>
      <c r="M243" s="131">
        <v>1000</v>
      </c>
      <c r="N243" s="131">
        <v>26</v>
      </c>
      <c r="O243" s="131">
        <v>150</v>
      </c>
      <c r="P243" s="131">
        <v>36</v>
      </c>
      <c r="Q243" s="131">
        <v>1620</v>
      </c>
      <c r="R243" s="102"/>
    </row>
    <row r="244" spans="1:18" ht="39.75" customHeight="1" x14ac:dyDescent="0.25">
      <c r="A244" s="398"/>
      <c r="B244" s="147" t="s">
        <v>157</v>
      </c>
      <c r="C244" s="148">
        <v>60</v>
      </c>
      <c r="D244" s="120">
        <f t="shared" ref="D244:F248" si="66">(N244)/M244*C244</f>
        <v>9.0799999999999983</v>
      </c>
      <c r="E244" s="120">
        <f t="shared" si="66"/>
        <v>8.2799999999999976</v>
      </c>
      <c r="F244" s="120">
        <f>P244/M244*C244</f>
        <v>1.44</v>
      </c>
      <c r="G244" s="120">
        <f>Q244/M244*C244</f>
        <v>116.39999999999999</v>
      </c>
      <c r="H244" s="148">
        <v>372</v>
      </c>
      <c r="L244" s="26" t="s">
        <v>157</v>
      </c>
      <c r="M244" s="105">
        <v>150</v>
      </c>
      <c r="N244" s="105">
        <v>22.7</v>
      </c>
      <c r="O244" s="105">
        <v>20.7</v>
      </c>
      <c r="P244" s="105">
        <v>3.6</v>
      </c>
      <c r="Q244" s="105">
        <v>291</v>
      </c>
      <c r="R244" s="102">
        <v>372</v>
      </c>
    </row>
    <row r="245" spans="1:18" ht="39.75" customHeight="1" x14ac:dyDescent="0.25">
      <c r="A245" s="398"/>
      <c r="B245" s="147" t="s">
        <v>158</v>
      </c>
      <c r="C245" s="148">
        <v>110</v>
      </c>
      <c r="D245" s="120">
        <f t="shared" si="66"/>
        <v>6.2700000000000005</v>
      </c>
      <c r="E245" s="120">
        <f t="shared" si="66"/>
        <v>5.7530000000000001</v>
      </c>
      <c r="F245" s="120">
        <f>P245/M245*C245</f>
        <v>27.191999999999997</v>
      </c>
      <c r="G245" s="120">
        <f>Q245/M245*C245</f>
        <v>185.57</v>
      </c>
      <c r="H245" s="148">
        <v>243</v>
      </c>
      <c r="L245" s="26" t="s">
        <v>158</v>
      </c>
      <c r="M245" s="105">
        <v>1000</v>
      </c>
      <c r="N245" s="105">
        <v>57</v>
      </c>
      <c r="O245" s="105">
        <v>52.3</v>
      </c>
      <c r="P245" s="105">
        <v>247.2</v>
      </c>
      <c r="Q245" s="105">
        <v>1687</v>
      </c>
      <c r="R245" s="102">
        <v>243</v>
      </c>
    </row>
    <row r="246" spans="1:18" ht="39.75" customHeight="1" x14ac:dyDescent="0.25">
      <c r="A246" s="398"/>
      <c r="B246" s="147" t="s">
        <v>181</v>
      </c>
      <c r="C246" s="148">
        <v>20</v>
      </c>
      <c r="D246" s="120">
        <f t="shared" si="66"/>
        <v>1.52</v>
      </c>
      <c r="E246" s="120">
        <f t="shared" si="66"/>
        <v>0.16</v>
      </c>
      <c r="F246" s="120">
        <f t="shared" si="66"/>
        <v>9.84</v>
      </c>
      <c r="G246" s="120">
        <f t="shared" ref="G246:G247" si="67">Q246/M246*C246</f>
        <v>47</v>
      </c>
      <c r="H246" s="148">
        <v>114</v>
      </c>
      <c r="L246" s="26" t="s">
        <v>33</v>
      </c>
      <c r="M246" s="105">
        <v>100</v>
      </c>
      <c r="N246" s="105">
        <v>7.6</v>
      </c>
      <c r="O246" s="105">
        <v>0.8</v>
      </c>
      <c r="P246" s="105">
        <v>49.2</v>
      </c>
      <c r="Q246" s="105">
        <v>235</v>
      </c>
      <c r="R246" s="102">
        <v>114</v>
      </c>
    </row>
    <row r="247" spans="1:18" ht="39.75" customHeight="1" x14ac:dyDescent="0.25">
      <c r="A247" s="398"/>
      <c r="B247" s="147" t="s">
        <v>34</v>
      </c>
      <c r="C247" s="148">
        <v>40</v>
      </c>
      <c r="D247" s="120">
        <f t="shared" si="66"/>
        <v>2.64</v>
      </c>
      <c r="E247" s="120">
        <f t="shared" si="66"/>
        <v>0.48000000000000004</v>
      </c>
      <c r="F247" s="120">
        <f t="shared" si="66"/>
        <v>13.360000000000001</v>
      </c>
      <c r="G247" s="120">
        <f t="shared" si="67"/>
        <v>69.599999999999994</v>
      </c>
      <c r="H247" s="148">
        <v>115</v>
      </c>
      <c r="L247" s="26" t="s">
        <v>34</v>
      </c>
      <c r="M247" s="105">
        <v>100</v>
      </c>
      <c r="N247" s="105">
        <v>6.6</v>
      </c>
      <c r="O247" s="105">
        <v>1.2</v>
      </c>
      <c r="P247" s="105">
        <v>33.4</v>
      </c>
      <c r="Q247" s="105">
        <v>174</v>
      </c>
      <c r="R247" s="102">
        <v>115</v>
      </c>
    </row>
    <row r="248" spans="1:18" ht="39.75" customHeight="1" x14ac:dyDescent="0.25">
      <c r="A248" s="398"/>
      <c r="B248" s="147" t="s">
        <v>99</v>
      </c>
      <c r="C248" s="148">
        <v>150</v>
      </c>
      <c r="D248" s="120">
        <f t="shared" si="66"/>
        <v>0.375</v>
      </c>
      <c r="E248" s="120">
        <f t="shared" si="66"/>
        <v>0</v>
      </c>
      <c r="F248" s="120">
        <f>P248/M248*C248</f>
        <v>20.25</v>
      </c>
      <c r="G248" s="120">
        <f>Q248/M248*C248</f>
        <v>82.5</v>
      </c>
      <c r="H248" s="148">
        <v>531</v>
      </c>
      <c r="L248" s="26" t="s">
        <v>99</v>
      </c>
      <c r="M248" s="105">
        <v>200</v>
      </c>
      <c r="N248" s="105">
        <v>0.5</v>
      </c>
      <c r="O248" s="105">
        <v>0</v>
      </c>
      <c r="P248" s="105">
        <v>27</v>
      </c>
      <c r="Q248" s="105">
        <v>110</v>
      </c>
      <c r="R248" s="102">
        <v>527</v>
      </c>
    </row>
    <row r="249" spans="1:18" ht="39.75" customHeight="1" x14ac:dyDescent="0.25">
      <c r="A249" s="389" t="s">
        <v>35</v>
      </c>
      <c r="B249" s="395"/>
      <c r="C249" s="148">
        <f>SUM(C241:C248)</f>
        <v>590</v>
      </c>
      <c r="D249" s="120">
        <f>SUM(D241:D248)</f>
        <v>23.834999999999997</v>
      </c>
      <c r="E249" s="120">
        <f>SUM(E241:E248)</f>
        <v>17.642999999999997</v>
      </c>
      <c r="F249" s="120">
        <f>SUM(F241:F248)</f>
        <v>78.846999999999994</v>
      </c>
      <c r="G249" s="120">
        <f>SUM(G241:G248)</f>
        <v>571.72</v>
      </c>
      <c r="H249" s="148"/>
      <c r="L249" s="26"/>
      <c r="M249" s="105"/>
      <c r="N249" s="105"/>
      <c r="O249" s="105"/>
      <c r="P249" s="105"/>
      <c r="Q249" s="105"/>
      <c r="R249" s="102"/>
    </row>
    <row r="250" spans="1:18" ht="39.75" customHeight="1" x14ac:dyDescent="0.25">
      <c r="A250" s="398" t="s">
        <v>36</v>
      </c>
      <c r="B250" s="147" t="s">
        <v>159</v>
      </c>
      <c r="C250" s="148">
        <v>50</v>
      </c>
      <c r="D250" s="120">
        <f>(N250)/M250*C250</f>
        <v>3.0000000000000004</v>
      </c>
      <c r="E250" s="120">
        <f>(O250)/N250*D250</f>
        <v>1.4166666666666667</v>
      </c>
      <c r="F250" s="120">
        <f>P250/M250*C250</f>
        <v>18.5</v>
      </c>
      <c r="G250" s="120">
        <f>Q250/M250*C250</f>
        <v>98.333333333333329</v>
      </c>
      <c r="H250" s="148">
        <v>560</v>
      </c>
      <c r="L250" s="26" t="s">
        <v>159</v>
      </c>
      <c r="M250" s="105">
        <v>60</v>
      </c>
      <c r="N250" s="105">
        <v>3.6</v>
      </c>
      <c r="O250" s="105">
        <v>1.7</v>
      </c>
      <c r="P250" s="105">
        <v>22.2</v>
      </c>
      <c r="Q250" s="105">
        <v>118</v>
      </c>
      <c r="R250" s="102">
        <v>560</v>
      </c>
    </row>
    <row r="251" spans="1:18" ht="39.75" customHeight="1" x14ac:dyDescent="0.25">
      <c r="A251" s="398"/>
      <c r="B251" s="147" t="s">
        <v>119</v>
      </c>
      <c r="C251" s="148">
        <v>150</v>
      </c>
      <c r="D251" s="120">
        <f>(N251)/M251*C251</f>
        <v>0.375</v>
      </c>
      <c r="E251" s="120">
        <f>(O251)/N251*D251</f>
        <v>0.15000000000000002</v>
      </c>
      <c r="F251" s="120">
        <f>P251/M251*C251</f>
        <v>17.324999999999999</v>
      </c>
      <c r="G251" s="120">
        <f>Q251/M251*C251</f>
        <v>72</v>
      </c>
      <c r="H251" s="148">
        <v>526</v>
      </c>
      <c r="L251" s="26" t="s">
        <v>119</v>
      </c>
      <c r="M251" s="105">
        <v>200</v>
      </c>
      <c r="N251" s="105">
        <v>0.5</v>
      </c>
      <c r="O251" s="105">
        <v>0.2</v>
      </c>
      <c r="P251" s="105">
        <v>23.1</v>
      </c>
      <c r="Q251" s="105">
        <v>96</v>
      </c>
      <c r="R251" s="102">
        <v>526</v>
      </c>
    </row>
    <row r="252" spans="1:18" ht="39.75" customHeight="1" x14ac:dyDescent="0.25">
      <c r="A252" s="389" t="s">
        <v>39</v>
      </c>
      <c r="B252" s="395"/>
      <c r="C252" s="148">
        <f>SUM(C250:C251)</f>
        <v>200</v>
      </c>
      <c r="D252" s="120">
        <f>SUM(D250:D251)</f>
        <v>3.3750000000000004</v>
      </c>
      <c r="E252" s="120">
        <f>SUM(E250:E251)</f>
        <v>1.5666666666666669</v>
      </c>
      <c r="F252" s="120">
        <f>SUM(F250:F251)</f>
        <v>35.825000000000003</v>
      </c>
      <c r="G252" s="120">
        <f>SUM(G250:G251)</f>
        <v>170.33333333333331</v>
      </c>
      <c r="H252" s="148"/>
      <c r="L252" s="26"/>
      <c r="M252" s="105"/>
      <c r="N252" s="105"/>
      <c r="O252" s="105"/>
      <c r="P252" s="105"/>
      <c r="Q252" s="105"/>
      <c r="R252" s="102"/>
    </row>
    <row r="253" spans="1:18" ht="39.75" customHeight="1" x14ac:dyDescent="0.25">
      <c r="A253" s="392" t="s">
        <v>40</v>
      </c>
      <c r="B253" s="147" t="s">
        <v>191</v>
      </c>
      <c r="C253" s="148">
        <v>160</v>
      </c>
      <c r="D253" s="120">
        <f>(N253)/M253*C253</f>
        <v>3.2</v>
      </c>
      <c r="E253" s="120">
        <f>(O253)/N253*D253</f>
        <v>8.56</v>
      </c>
      <c r="F253" s="120">
        <f>P253/M253*C253</f>
        <v>13.600000000000001</v>
      </c>
      <c r="G253" s="120">
        <f>Q253/M253*C253</f>
        <v>144</v>
      </c>
      <c r="H253" s="148">
        <v>201</v>
      </c>
      <c r="L253" s="26" t="s">
        <v>161</v>
      </c>
      <c r="M253" s="105">
        <v>200</v>
      </c>
      <c r="N253" s="105">
        <v>4</v>
      </c>
      <c r="O253" s="105">
        <v>10.7</v>
      </c>
      <c r="P253" s="105">
        <v>17</v>
      </c>
      <c r="Q253" s="105">
        <v>180</v>
      </c>
      <c r="R253" s="102">
        <v>201</v>
      </c>
    </row>
    <row r="254" spans="1:18" ht="39.75" customHeight="1" x14ac:dyDescent="0.25">
      <c r="A254" s="393"/>
      <c r="B254" s="147" t="s">
        <v>102</v>
      </c>
      <c r="C254" s="148">
        <v>150</v>
      </c>
      <c r="D254" s="120">
        <f>(N254)/M254*C254</f>
        <v>7.4999999999999997E-2</v>
      </c>
      <c r="E254" s="120">
        <f>(O254)/N254*D254</f>
        <v>0</v>
      </c>
      <c r="F254" s="120">
        <f>P254/M254*C254</f>
        <v>11.4</v>
      </c>
      <c r="G254" s="120">
        <f>Q254/M254*C254</f>
        <v>45.75</v>
      </c>
      <c r="H254" s="148">
        <v>504</v>
      </c>
      <c r="L254" s="26" t="s">
        <v>102</v>
      </c>
      <c r="M254" s="105">
        <v>200</v>
      </c>
      <c r="N254" s="105">
        <v>0.1</v>
      </c>
      <c r="O254" s="105">
        <v>0</v>
      </c>
      <c r="P254" s="105">
        <v>15.2</v>
      </c>
      <c r="Q254" s="105">
        <v>61</v>
      </c>
      <c r="R254" s="102">
        <v>504</v>
      </c>
    </row>
    <row r="255" spans="1:18" ht="39.75" customHeight="1" x14ac:dyDescent="0.25">
      <c r="A255" s="393"/>
      <c r="B255" s="147" t="s">
        <v>46</v>
      </c>
      <c r="C255" s="148">
        <v>20</v>
      </c>
      <c r="D255" s="120">
        <f t="shared" ref="D255:F255" si="68">(N255)/M255*C255</f>
        <v>1.32</v>
      </c>
      <c r="E255" s="120">
        <f t="shared" si="68"/>
        <v>0.24000000000000002</v>
      </c>
      <c r="F255" s="120">
        <f t="shared" si="68"/>
        <v>6.6800000000000006</v>
      </c>
      <c r="G255" s="120">
        <f t="shared" ref="G255" si="69">Q255/M255*C255</f>
        <v>34.799999999999997</v>
      </c>
      <c r="H255" s="148">
        <v>115</v>
      </c>
      <c r="L255" s="26" t="s">
        <v>46</v>
      </c>
      <c r="M255" s="105">
        <v>100</v>
      </c>
      <c r="N255" s="105">
        <v>6.6</v>
      </c>
      <c r="O255" s="105">
        <v>1.2</v>
      </c>
      <c r="P255" s="105">
        <v>33.4</v>
      </c>
      <c r="Q255" s="105">
        <v>174</v>
      </c>
      <c r="R255" s="102">
        <v>115</v>
      </c>
    </row>
    <row r="256" spans="1:18" ht="39.75" customHeight="1" x14ac:dyDescent="0.25">
      <c r="A256" s="389" t="s">
        <v>47</v>
      </c>
      <c r="B256" s="395"/>
      <c r="C256" s="121">
        <f>SUM(C253:C255)</f>
        <v>330</v>
      </c>
      <c r="D256" s="120">
        <f>SUM(D253:D255)</f>
        <v>4.5950000000000006</v>
      </c>
      <c r="E256" s="120">
        <f>SUM(E253:E255)</f>
        <v>8.8000000000000007</v>
      </c>
      <c r="F256" s="120">
        <f>SUM(F253:F255)</f>
        <v>31.68</v>
      </c>
      <c r="G256" s="120">
        <f>SUM(G253:G255)</f>
        <v>224.55</v>
      </c>
      <c r="H256" s="148"/>
      <c r="L256" s="26"/>
      <c r="M256" s="105"/>
      <c r="N256" s="105"/>
      <c r="O256" s="105"/>
      <c r="P256" s="105"/>
      <c r="Q256" s="105"/>
      <c r="R256" s="102"/>
    </row>
    <row r="257" spans="1:18" ht="39.75" customHeight="1" x14ac:dyDescent="0.25">
      <c r="A257" s="389" t="s">
        <v>105</v>
      </c>
      <c r="B257" s="395"/>
      <c r="C257" s="121">
        <f>C256+C252+C249+C240</f>
        <v>1460</v>
      </c>
      <c r="D257" s="120">
        <f>D256+D252+D249+D240</f>
        <v>40.755000000000003</v>
      </c>
      <c r="E257" s="120">
        <f>E256+E252+E249+E240</f>
        <v>52.746333333333332</v>
      </c>
      <c r="F257" s="120">
        <f>F256+F252+F249+F240</f>
        <v>202.85199999999998</v>
      </c>
      <c r="G257" s="120">
        <f>G256+G252+G249+G240</f>
        <v>1450.6033333333335</v>
      </c>
      <c r="H257" s="148"/>
      <c r="L257" s="26"/>
      <c r="M257" s="105"/>
      <c r="N257" s="105"/>
      <c r="O257" s="105"/>
      <c r="P257" s="105"/>
      <c r="Q257" s="105"/>
      <c r="R257" s="102"/>
    </row>
    <row r="258" spans="1:18" ht="39.75" customHeight="1" x14ac:dyDescent="0.25">
      <c r="A258" s="383" t="s">
        <v>194</v>
      </c>
      <c r="B258" s="384"/>
      <c r="C258" s="153">
        <v>1500</v>
      </c>
      <c r="D258" s="123">
        <v>42</v>
      </c>
      <c r="E258" s="123">
        <v>47</v>
      </c>
      <c r="F258" s="123">
        <v>203</v>
      </c>
      <c r="G258" s="123">
        <v>1400</v>
      </c>
      <c r="H258" s="153"/>
      <c r="L258" s="47"/>
      <c r="M258" s="49"/>
      <c r="N258" s="49"/>
      <c r="O258" s="49"/>
      <c r="P258" s="49"/>
      <c r="Q258" s="49"/>
      <c r="R258" s="50"/>
    </row>
    <row r="259" spans="1:18" ht="39.75" customHeight="1" x14ac:dyDescent="0.25">
      <c r="A259" s="398" t="s">
        <v>5</v>
      </c>
      <c r="B259" s="398" t="s">
        <v>6</v>
      </c>
      <c r="C259" s="399" t="s">
        <v>7</v>
      </c>
      <c r="D259" s="398" t="s">
        <v>8</v>
      </c>
      <c r="E259" s="398"/>
      <c r="F259" s="398"/>
      <c r="G259" s="398" t="s">
        <v>9</v>
      </c>
      <c r="H259" s="399" t="s">
        <v>10</v>
      </c>
      <c r="L259" s="324" t="s">
        <v>6</v>
      </c>
      <c r="M259" s="310" t="s">
        <v>7</v>
      </c>
      <c r="N259" s="310" t="s">
        <v>8</v>
      </c>
      <c r="O259" s="310"/>
      <c r="P259" s="310"/>
      <c r="Q259" s="310" t="s">
        <v>9</v>
      </c>
      <c r="R259" s="314" t="s">
        <v>10</v>
      </c>
    </row>
    <row r="260" spans="1:18" ht="39.75" customHeight="1" x14ac:dyDescent="0.25">
      <c r="A260" s="398"/>
      <c r="B260" s="398"/>
      <c r="C260" s="399"/>
      <c r="D260" s="144" t="s">
        <v>11</v>
      </c>
      <c r="E260" s="144" t="s">
        <v>12</v>
      </c>
      <c r="F260" s="144" t="s">
        <v>13</v>
      </c>
      <c r="G260" s="398"/>
      <c r="H260" s="399"/>
      <c r="L260" s="324"/>
      <c r="M260" s="310"/>
      <c r="N260" s="105" t="s">
        <v>11</v>
      </c>
      <c r="O260" s="105" t="s">
        <v>12</v>
      </c>
      <c r="P260" s="105" t="s">
        <v>13</v>
      </c>
      <c r="Q260" s="310"/>
      <c r="R260" s="314"/>
    </row>
    <row r="261" spans="1:18" ht="39.75" customHeight="1" x14ac:dyDescent="0.25">
      <c r="A261" s="119" t="s">
        <v>163</v>
      </c>
      <c r="B261" s="145"/>
      <c r="C261" s="146"/>
      <c r="D261" s="119"/>
      <c r="E261" s="119"/>
      <c r="F261" s="119"/>
      <c r="G261" s="119"/>
      <c r="H261" s="146"/>
      <c r="L261" s="26"/>
      <c r="M261" s="105"/>
      <c r="N261" s="105"/>
      <c r="O261" s="105"/>
      <c r="P261" s="105"/>
      <c r="Q261" s="105"/>
      <c r="R261" s="102"/>
    </row>
    <row r="262" spans="1:18" ht="39.75" customHeight="1" x14ac:dyDescent="0.25">
      <c r="A262" s="398" t="s">
        <v>15</v>
      </c>
      <c r="B262" s="147" t="s">
        <v>187</v>
      </c>
      <c r="C262" s="148">
        <v>150</v>
      </c>
      <c r="D262" s="120">
        <f t="shared" ref="D262:E264" si="70">(N262)/M262*C262</f>
        <v>9.0749999999999993</v>
      </c>
      <c r="E262" s="120">
        <f t="shared" si="70"/>
        <v>7.5749999999999993</v>
      </c>
      <c r="F262" s="120">
        <f>P262/M262*C262</f>
        <v>25.500000000000004</v>
      </c>
      <c r="G262" s="120">
        <f>Q262/M262*C262</f>
        <v>206.25</v>
      </c>
      <c r="H262" s="148">
        <v>301</v>
      </c>
      <c r="L262" s="26" t="s">
        <v>164</v>
      </c>
      <c r="M262" s="105">
        <v>200</v>
      </c>
      <c r="N262" s="105">
        <v>12.1</v>
      </c>
      <c r="O262" s="105">
        <v>10.1</v>
      </c>
      <c r="P262" s="105">
        <v>34</v>
      </c>
      <c r="Q262" s="105">
        <v>275</v>
      </c>
      <c r="R262" s="102">
        <v>301</v>
      </c>
    </row>
    <row r="263" spans="1:18" ht="39.75" customHeight="1" x14ac:dyDescent="0.25">
      <c r="A263" s="398"/>
      <c r="B263" s="147" t="s">
        <v>165</v>
      </c>
      <c r="C263" s="148">
        <v>150</v>
      </c>
      <c r="D263" s="120">
        <f t="shared" si="70"/>
        <v>2.1749999999999998</v>
      </c>
      <c r="E263" s="120">
        <f t="shared" si="70"/>
        <v>1.5</v>
      </c>
      <c r="F263" s="120">
        <f>P263/M263*C263</f>
        <v>15.674999999999999</v>
      </c>
      <c r="G263" s="120">
        <f>Q263/M263*C263</f>
        <v>84.749999999999986</v>
      </c>
      <c r="H263" s="148">
        <v>512</v>
      </c>
      <c r="L263" s="26" t="s">
        <v>165</v>
      </c>
      <c r="M263" s="105">
        <v>200</v>
      </c>
      <c r="N263" s="105">
        <v>2.9</v>
      </c>
      <c r="O263" s="105">
        <v>2</v>
      </c>
      <c r="P263" s="105">
        <v>20.9</v>
      </c>
      <c r="Q263" s="105">
        <v>113</v>
      </c>
      <c r="R263" s="102">
        <v>512</v>
      </c>
    </row>
    <row r="264" spans="1:18" ht="39.75" customHeight="1" x14ac:dyDescent="0.25">
      <c r="A264" s="398"/>
      <c r="B264" s="147" t="s">
        <v>183</v>
      </c>
      <c r="C264" s="148">
        <v>40</v>
      </c>
      <c r="D264" s="120">
        <f t="shared" si="70"/>
        <v>1.6</v>
      </c>
      <c r="E264" s="120">
        <f t="shared" si="70"/>
        <v>16.666666666666668</v>
      </c>
      <c r="F264" s="120">
        <f>P264/M264*C264</f>
        <v>10</v>
      </c>
      <c r="G264" s="120">
        <f>Q264/M264*C264</f>
        <v>196</v>
      </c>
      <c r="H264" s="148">
        <v>100</v>
      </c>
      <c r="L264" s="26" t="s">
        <v>108</v>
      </c>
      <c r="M264" s="105">
        <v>30</v>
      </c>
      <c r="N264" s="105">
        <v>1.2</v>
      </c>
      <c r="O264" s="105">
        <v>12.5</v>
      </c>
      <c r="P264" s="105">
        <v>7.5</v>
      </c>
      <c r="Q264" s="105">
        <v>147</v>
      </c>
      <c r="R264" s="102">
        <v>100</v>
      </c>
    </row>
    <row r="265" spans="1:18" ht="39.75" customHeight="1" x14ac:dyDescent="0.25">
      <c r="A265" s="398"/>
      <c r="B265" s="147"/>
      <c r="C265" s="148"/>
      <c r="D265" s="144"/>
      <c r="E265" s="144"/>
      <c r="F265" s="144"/>
      <c r="G265" s="144"/>
      <c r="H265" s="148"/>
      <c r="L265" s="26"/>
      <c r="M265" s="105"/>
      <c r="N265" s="105"/>
      <c r="O265" s="105"/>
      <c r="P265" s="105"/>
      <c r="Q265" s="105"/>
      <c r="R265" s="102"/>
    </row>
    <row r="266" spans="1:18" ht="39.75" customHeight="1" x14ac:dyDescent="0.25">
      <c r="A266" s="398"/>
      <c r="B266" s="158" t="s">
        <v>20</v>
      </c>
      <c r="C266" s="159">
        <v>90</v>
      </c>
      <c r="D266" s="120">
        <f>(N266)/M266*C266</f>
        <v>0.36</v>
      </c>
      <c r="E266" s="120">
        <f>(O266)/N266*D266</f>
        <v>0.36</v>
      </c>
      <c r="F266" s="120">
        <f>P266/M266*C266</f>
        <v>8.82</v>
      </c>
      <c r="G266" s="120">
        <f>Q266/M266*C266</f>
        <v>42.3</v>
      </c>
      <c r="H266" s="159">
        <v>118</v>
      </c>
      <c r="L266" s="41" t="s">
        <v>56</v>
      </c>
      <c r="M266" s="105">
        <v>100</v>
      </c>
      <c r="N266" s="105">
        <v>0.4</v>
      </c>
      <c r="O266" s="105">
        <v>0.4</v>
      </c>
      <c r="P266" s="105">
        <v>9.8000000000000007</v>
      </c>
      <c r="Q266" s="105">
        <v>47</v>
      </c>
      <c r="R266" s="43">
        <v>118</v>
      </c>
    </row>
    <row r="267" spans="1:18" ht="39.75" customHeight="1" x14ac:dyDescent="0.25">
      <c r="A267" s="398"/>
      <c r="B267" s="147"/>
      <c r="C267" s="148"/>
      <c r="D267" s="144"/>
      <c r="E267" s="144"/>
      <c r="F267" s="144"/>
      <c r="G267" s="144"/>
      <c r="H267" s="148"/>
      <c r="L267" s="26"/>
      <c r="M267" s="105"/>
      <c r="N267" s="105"/>
      <c r="O267" s="105"/>
      <c r="P267" s="105"/>
      <c r="Q267" s="105"/>
      <c r="R267" s="102"/>
    </row>
    <row r="268" spans="1:18" ht="39.75" customHeight="1" x14ac:dyDescent="0.25">
      <c r="A268" s="389" t="s">
        <v>21</v>
      </c>
      <c r="B268" s="390"/>
      <c r="C268" s="148">
        <f>C262+C263+C264</f>
        <v>340</v>
      </c>
      <c r="D268" s="148">
        <f t="shared" ref="D268:G268" si="71">D262+D263+D264</f>
        <v>12.85</v>
      </c>
      <c r="E268" s="148">
        <f t="shared" si="71"/>
        <v>25.741666666666667</v>
      </c>
      <c r="F268" s="148">
        <f t="shared" si="71"/>
        <v>51.175000000000004</v>
      </c>
      <c r="G268" s="148">
        <f t="shared" si="71"/>
        <v>487</v>
      </c>
      <c r="H268" s="148"/>
      <c r="L268" s="26"/>
      <c r="M268" s="105"/>
      <c r="N268" s="105"/>
      <c r="O268" s="105"/>
      <c r="P268" s="105"/>
      <c r="Q268" s="105"/>
      <c r="R268" s="105"/>
    </row>
    <row r="269" spans="1:18" ht="39.75" customHeight="1" x14ac:dyDescent="0.25">
      <c r="A269" s="398" t="s">
        <v>22</v>
      </c>
      <c r="B269" s="147"/>
      <c r="C269" s="148"/>
      <c r="D269" s="144"/>
      <c r="E269" s="144"/>
      <c r="F269" s="144"/>
      <c r="G269" s="144"/>
      <c r="H269" s="148"/>
      <c r="L269" s="26"/>
      <c r="M269" s="105"/>
      <c r="N269" s="105"/>
      <c r="O269" s="105"/>
      <c r="P269" s="105"/>
      <c r="Q269" s="105"/>
      <c r="R269" s="102"/>
    </row>
    <row r="270" spans="1:18" ht="75.75" customHeight="1" x14ac:dyDescent="0.25">
      <c r="A270" s="398"/>
      <c r="B270" s="109" t="s">
        <v>212</v>
      </c>
      <c r="C270" s="148">
        <v>150</v>
      </c>
      <c r="D270" s="120">
        <f>(N270)/M270*C270</f>
        <v>1.095</v>
      </c>
      <c r="E270" s="120">
        <f>(O270)/N270*D270</f>
        <v>2.9999999999999996</v>
      </c>
      <c r="F270" s="120">
        <f>P270/M270*C270</f>
        <v>6.39</v>
      </c>
      <c r="G270" s="120">
        <f>Q270/M270*C270</f>
        <v>57</v>
      </c>
      <c r="H270" s="148">
        <v>136</v>
      </c>
      <c r="L270" s="109" t="s">
        <v>212</v>
      </c>
      <c r="M270" s="138">
        <v>1000</v>
      </c>
      <c r="N270" s="138">
        <v>7.3</v>
      </c>
      <c r="O270" s="138">
        <v>20</v>
      </c>
      <c r="P270" s="138">
        <v>42.6</v>
      </c>
      <c r="Q270" s="138">
        <v>380</v>
      </c>
      <c r="R270" s="139">
        <v>136</v>
      </c>
    </row>
    <row r="271" spans="1:18" ht="39.75" customHeight="1" x14ac:dyDescent="0.25">
      <c r="A271" s="398"/>
      <c r="B271" s="136" t="s">
        <v>198</v>
      </c>
      <c r="C271" s="152">
        <v>10</v>
      </c>
      <c r="D271" s="110">
        <f>(N271)/M271*C271</f>
        <v>0.26</v>
      </c>
      <c r="E271" s="110">
        <f>(O271)/N271*D271</f>
        <v>1.5</v>
      </c>
      <c r="F271" s="110">
        <f>(P271)/O271*E271</f>
        <v>0.36</v>
      </c>
      <c r="G271" s="110">
        <f>Q271/M271*C271</f>
        <v>16.200000000000003</v>
      </c>
      <c r="H271" s="152">
        <v>488</v>
      </c>
      <c r="L271" s="36" t="s">
        <v>199</v>
      </c>
      <c r="M271" s="131">
        <v>1000</v>
      </c>
      <c r="N271" s="131">
        <v>26</v>
      </c>
      <c r="O271" s="131">
        <v>150</v>
      </c>
      <c r="P271" s="131">
        <v>36</v>
      </c>
      <c r="Q271" s="131">
        <v>1620</v>
      </c>
      <c r="R271" s="102">
        <v>133</v>
      </c>
    </row>
    <row r="272" spans="1:18" ht="39.75" customHeight="1" x14ac:dyDescent="0.25">
      <c r="A272" s="398"/>
      <c r="B272" s="147" t="s">
        <v>168</v>
      </c>
      <c r="C272" s="148">
        <v>70</v>
      </c>
      <c r="D272" s="120">
        <f t="shared" ref="D272:F276" si="72">(N272)/M272*C272</f>
        <v>17.009999999999998</v>
      </c>
      <c r="E272" s="120">
        <f t="shared" si="72"/>
        <v>9.379999999999999</v>
      </c>
      <c r="F272" s="120">
        <f>P272/M272*C272</f>
        <v>2.8699999999999997</v>
      </c>
      <c r="G272" s="120">
        <f>Q272/M272*C272</f>
        <v>163.79999999999998</v>
      </c>
      <c r="H272" s="148">
        <v>408</v>
      </c>
      <c r="L272" s="26" t="s">
        <v>168</v>
      </c>
      <c r="M272" s="105">
        <v>100</v>
      </c>
      <c r="N272" s="105">
        <v>24.3</v>
      </c>
      <c r="O272" s="105">
        <v>13.4</v>
      </c>
      <c r="P272" s="105">
        <v>4.0999999999999996</v>
      </c>
      <c r="Q272" s="105">
        <v>234</v>
      </c>
      <c r="R272" s="102">
        <v>408</v>
      </c>
    </row>
    <row r="273" spans="1:18" ht="39.75" customHeight="1" x14ac:dyDescent="0.25">
      <c r="A273" s="398"/>
      <c r="B273" s="147" t="s">
        <v>169</v>
      </c>
      <c r="C273" s="148">
        <v>110</v>
      </c>
      <c r="D273" s="120">
        <f t="shared" si="72"/>
        <v>1.9800000000000002</v>
      </c>
      <c r="E273" s="120">
        <f t="shared" si="72"/>
        <v>4.95</v>
      </c>
      <c r="F273" s="120">
        <f>P273/M273*C273</f>
        <v>9.3500000000000014</v>
      </c>
      <c r="G273" s="120">
        <f>Q273/M273*C273</f>
        <v>90.199999999999989</v>
      </c>
      <c r="H273" s="148">
        <v>435</v>
      </c>
      <c r="L273" s="26" t="s">
        <v>169</v>
      </c>
      <c r="M273" s="105">
        <v>100</v>
      </c>
      <c r="N273" s="105">
        <v>1.8</v>
      </c>
      <c r="O273" s="105">
        <v>4.5</v>
      </c>
      <c r="P273" s="105">
        <v>8.5</v>
      </c>
      <c r="Q273" s="105">
        <v>82</v>
      </c>
      <c r="R273" s="102">
        <v>435</v>
      </c>
    </row>
    <row r="274" spans="1:18" ht="39.75" customHeight="1" x14ac:dyDescent="0.25">
      <c r="A274" s="398"/>
      <c r="B274" s="147" t="s">
        <v>181</v>
      </c>
      <c r="C274" s="148">
        <v>20</v>
      </c>
      <c r="D274" s="120">
        <f t="shared" si="72"/>
        <v>1.52</v>
      </c>
      <c r="E274" s="120">
        <f t="shared" si="72"/>
        <v>0.16</v>
      </c>
      <c r="F274" s="120">
        <f t="shared" si="72"/>
        <v>9.84</v>
      </c>
      <c r="G274" s="120">
        <f t="shared" ref="G274:G275" si="73">Q274/M274*C274</f>
        <v>47</v>
      </c>
      <c r="H274" s="148">
        <v>114</v>
      </c>
      <c r="L274" s="26" t="s">
        <v>33</v>
      </c>
      <c r="M274" s="105">
        <v>100</v>
      </c>
      <c r="N274" s="105">
        <v>7.6</v>
      </c>
      <c r="O274" s="105">
        <v>0.8</v>
      </c>
      <c r="P274" s="105">
        <v>49.2</v>
      </c>
      <c r="Q274" s="105">
        <v>235</v>
      </c>
      <c r="R274" s="102">
        <v>114</v>
      </c>
    </row>
    <row r="275" spans="1:18" ht="39.75" customHeight="1" x14ac:dyDescent="0.25">
      <c r="A275" s="398"/>
      <c r="B275" s="147" t="s">
        <v>34</v>
      </c>
      <c r="C275" s="148">
        <v>40</v>
      </c>
      <c r="D275" s="120">
        <f t="shared" si="72"/>
        <v>2.64</v>
      </c>
      <c r="E275" s="120">
        <f t="shared" si="72"/>
        <v>0.48000000000000004</v>
      </c>
      <c r="F275" s="120">
        <f t="shared" si="72"/>
        <v>13.360000000000001</v>
      </c>
      <c r="G275" s="120">
        <f t="shared" si="73"/>
        <v>69.599999999999994</v>
      </c>
      <c r="H275" s="148">
        <v>115</v>
      </c>
      <c r="L275" s="26" t="s">
        <v>34</v>
      </c>
      <c r="M275" s="105">
        <v>100</v>
      </c>
      <c r="N275" s="105">
        <v>6.6</v>
      </c>
      <c r="O275" s="105">
        <v>1.2</v>
      </c>
      <c r="P275" s="105">
        <v>33.4</v>
      </c>
      <c r="Q275" s="105">
        <v>174</v>
      </c>
      <c r="R275" s="102">
        <v>115</v>
      </c>
    </row>
    <row r="276" spans="1:18" ht="39.75" customHeight="1" x14ac:dyDescent="0.25">
      <c r="A276" s="398"/>
      <c r="B276" s="147" t="s">
        <v>114</v>
      </c>
      <c r="C276" s="148">
        <v>150</v>
      </c>
      <c r="D276" s="120">
        <f t="shared" si="72"/>
        <v>0.375</v>
      </c>
      <c r="E276" s="120">
        <f t="shared" si="72"/>
        <v>0.15000000000000002</v>
      </c>
      <c r="F276" s="120">
        <f>P276/M276*C276</f>
        <v>24.3</v>
      </c>
      <c r="G276" s="120">
        <f>Q276/M276*C276</f>
        <v>99.75</v>
      </c>
      <c r="H276" s="148">
        <v>533</v>
      </c>
      <c r="L276" s="26" t="s">
        <v>114</v>
      </c>
      <c r="M276" s="105">
        <v>200</v>
      </c>
      <c r="N276" s="105">
        <v>0.5</v>
      </c>
      <c r="O276" s="105">
        <v>0.2</v>
      </c>
      <c r="P276" s="105">
        <v>32.4</v>
      </c>
      <c r="Q276" s="105">
        <v>133</v>
      </c>
      <c r="R276" s="102">
        <v>533</v>
      </c>
    </row>
    <row r="277" spans="1:18" ht="39.75" customHeight="1" x14ac:dyDescent="0.25">
      <c r="A277" s="389" t="s">
        <v>35</v>
      </c>
      <c r="B277" s="390"/>
      <c r="C277" s="148">
        <f t="shared" ref="C277:H277" si="74">SUM(C269:C276)</f>
        <v>550</v>
      </c>
      <c r="D277" s="144">
        <f t="shared" si="74"/>
        <v>24.88</v>
      </c>
      <c r="E277" s="144">
        <f t="shared" si="74"/>
        <v>19.619999999999997</v>
      </c>
      <c r="F277" s="144">
        <f t="shared" si="74"/>
        <v>66.47</v>
      </c>
      <c r="G277" s="144">
        <f t="shared" si="74"/>
        <v>543.54999999999995</v>
      </c>
      <c r="H277" s="148">
        <f t="shared" si="74"/>
        <v>2229</v>
      </c>
      <c r="L277" s="26"/>
      <c r="M277" s="105"/>
      <c r="N277" s="105"/>
      <c r="O277" s="105"/>
      <c r="P277" s="105"/>
      <c r="Q277" s="105"/>
      <c r="R277" s="105"/>
    </row>
    <row r="278" spans="1:18" ht="39.75" customHeight="1" x14ac:dyDescent="0.25">
      <c r="A278" s="391" t="s">
        <v>36</v>
      </c>
      <c r="B278" s="147" t="s">
        <v>37</v>
      </c>
      <c r="C278" s="148">
        <v>40</v>
      </c>
      <c r="D278" s="120">
        <f>(N278)/M278*C278</f>
        <v>3</v>
      </c>
      <c r="E278" s="120">
        <f>(O278)/N278*D278</f>
        <v>3.9200000000000008</v>
      </c>
      <c r="F278" s="120">
        <f>P278/M278*C278</f>
        <v>29.760000000000005</v>
      </c>
      <c r="G278" s="120">
        <f>Q278/M278*C278</f>
        <v>166.8</v>
      </c>
      <c r="H278" s="148">
        <v>609</v>
      </c>
      <c r="L278" s="26" t="s">
        <v>37</v>
      </c>
      <c r="M278" s="105">
        <v>100</v>
      </c>
      <c r="N278" s="105">
        <v>7.5</v>
      </c>
      <c r="O278" s="105">
        <v>9.8000000000000007</v>
      </c>
      <c r="P278" s="105">
        <v>74.400000000000006</v>
      </c>
      <c r="Q278" s="105">
        <v>417</v>
      </c>
      <c r="R278" s="102">
        <v>609</v>
      </c>
    </row>
    <row r="279" spans="1:18" ht="39.75" customHeight="1" x14ac:dyDescent="0.25">
      <c r="A279" s="391"/>
      <c r="B279" s="147" t="s">
        <v>38</v>
      </c>
      <c r="C279" s="148">
        <v>160</v>
      </c>
      <c r="D279" s="120">
        <f>(N279)/M279*C279</f>
        <v>0.08</v>
      </c>
      <c r="E279" s="120">
        <f>(O279)/N279*D279</f>
        <v>0</v>
      </c>
      <c r="F279" s="120">
        <f>P279/M279*C279</f>
        <v>12</v>
      </c>
      <c r="G279" s="120">
        <f>Q279/M279*C279</f>
        <v>48</v>
      </c>
      <c r="H279" s="148">
        <v>502</v>
      </c>
      <c r="L279" s="26" t="s">
        <v>38</v>
      </c>
      <c r="M279" s="105">
        <v>200</v>
      </c>
      <c r="N279" s="105">
        <v>0.1</v>
      </c>
      <c r="O279" s="105">
        <v>0</v>
      </c>
      <c r="P279" s="105">
        <v>15</v>
      </c>
      <c r="Q279" s="105">
        <v>60</v>
      </c>
      <c r="R279" s="102">
        <v>502</v>
      </c>
    </row>
    <row r="280" spans="1:18" ht="39.75" customHeight="1" x14ac:dyDescent="0.25">
      <c r="A280" s="389" t="s">
        <v>39</v>
      </c>
      <c r="B280" s="390"/>
      <c r="C280" s="148">
        <f>SUM(C278:C279)</f>
        <v>200</v>
      </c>
      <c r="D280" s="144">
        <f>SUM(D278:D279)</f>
        <v>3.08</v>
      </c>
      <c r="E280" s="144">
        <f>SUM(E278:E279)</f>
        <v>3.9200000000000008</v>
      </c>
      <c r="F280" s="144">
        <f>SUM(F278:F279)</f>
        <v>41.760000000000005</v>
      </c>
      <c r="G280" s="144">
        <f>SUM(G278:G279)</f>
        <v>214.8</v>
      </c>
      <c r="H280" s="148"/>
      <c r="L280" s="26"/>
      <c r="M280" s="105"/>
      <c r="N280" s="105"/>
      <c r="O280" s="105"/>
      <c r="P280" s="105"/>
      <c r="Q280" s="105"/>
      <c r="R280" s="102"/>
    </row>
    <row r="281" spans="1:18" ht="39.75" customHeight="1" x14ac:dyDescent="0.25">
      <c r="A281" s="392" t="s">
        <v>40</v>
      </c>
      <c r="B281" s="147" t="s">
        <v>171</v>
      </c>
      <c r="C281" s="148">
        <v>140</v>
      </c>
      <c r="D281" s="120">
        <f>(N281)/M281*C281</f>
        <v>7</v>
      </c>
      <c r="E281" s="120">
        <f>(O281)/N281*D281</f>
        <v>6.86</v>
      </c>
      <c r="F281" s="120">
        <f>P281/M281*C281</f>
        <v>36.26</v>
      </c>
      <c r="G281" s="120">
        <f>Q281/M281*C281</f>
        <v>241.5</v>
      </c>
      <c r="H281" s="148">
        <v>292</v>
      </c>
      <c r="L281" s="26" t="s">
        <v>171</v>
      </c>
      <c r="M281" s="105">
        <v>200</v>
      </c>
      <c r="N281" s="105">
        <v>10</v>
      </c>
      <c r="O281" s="105">
        <v>9.8000000000000007</v>
      </c>
      <c r="P281" s="105">
        <v>51.8</v>
      </c>
      <c r="Q281" s="105">
        <v>345</v>
      </c>
      <c r="R281" s="102">
        <v>292</v>
      </c>
    </row>
    <row r="282" spans="1:18" ht="39.75" customHeight="1" x14ac:dyDescent="0.25">
      <c r="A282" s="393"/>
      <c r="B282" s="150" t="s">
        <v>173</v>
      </c>
      <c r="C282" s="151">
        <v>20</v>
      </c>
      <c r="D282" s="120">
        <f>(N282)/M282*C282</f>
        <v>0.01</v>
      </c>
      <c r="E282" s="120">
        <f>(O282)/N282*D282</f>
        <v>4.0000000000000001E-3</v>
      </c>
      <c r="F282" s="120">
        <f>P282/M282*C282</f>
        <v>2.74</v>
      </c>
      <c r="G282" s="120">
        <f>Q282/M282*C282</f>
        <v>11.040000000000001</v>
      </c>
      <c r="H282" s="151">
        <v>476</v>
      </c>
      <c r="L282" s="33" t="s">
        <v>173</v>
      </c>
      <c r="M282" s="34">
        <v>1000</v>
      </c>
      <c r="N282" s="34">
        <v>0.5</v>
      </c>
      <c r="O282" s="34">
        <v>0.2</v>
      </c>
      <c r="P282" s="34">
        <v>137</v>
      </c>
      <c r="Q282" s="34">
        <v>552</v>
      </c>
      <c r="R282" s="35">
        <v>476</v>
      </c>
    </row>
    <row r="283" spans="1:18" ht="39.75" customHeight="1" x14ac:dyDescent="0.25">
      <c r="A283" s="393"/>
      <c r="B283" s="147" t="s">
        <v>46</v>
      </c>
      <c r="C283" s="148">
        <v>20</v>
      </c>
      <c r="D283" s="120">
        <f t="shared" ref="D283:F283" si="75">(N283)/M283*C283</f>
        <v>1.32</v>
      </c>
      <c r="E283" s="120">
        <f t="shared" si="75"/>
        <v>0.24000000000000002</v>
      </c>
      <c r="F283" s="120">
        <f t="shared" si="75"/>
        <v>6.6800000000000006</v>
      </c>
      <c r="G283" s="120">
        <f t="shared" ref="G283" si="76">Q283/M283*C283</f>
        <v>34.799999999999997</v>
      </c>
      <c r="H283" s="148">
        <v>115</v>
      </c>
      <c r="L283" s="26" t="s">
        <v>46</v>
      </c>
      <c r="M283" s="105">
        <v>100</v>
      </c>
      <c r="N283" s="105">
        <v>6.6</v>
      </c>
      <c r="O283" s="105">
        <v>1.2</v>
      </c>
      <c r="P283" s="105">
        <v>33.4</v>
      </c>
      <c r="Q283" s="105">
        <v>174</v>
      </c>
      <c r="R283" s="102">
        <v>115</v>
      </c>
    </row>
    <row r="284" spans="1:18" ht="39.75" customHeight="1" x14ac:dyDescent="0.25">
      <c r="A284" s="393"/>
      <c r="B284" s="171" t="s">
        <v>174</v>
      </c>
      <c r="C284" s="166">
        <v>150</v>
      </c>
      <c r="D284" s="120">
        <f>(N284)/M284*C284</f>
        <v>1.0499999999999998</v>
      </c>
      <c r="E284" s="120">
        <f>(O284)/N284*D284</f>
        <v>0</v>
      </c>
      <c r="F284" s="120">
        <f>P284/M284*C284</f>
        <v>21.75</v>
      </c>
      <c r="G284" s="120">
        <f>Q284/M284*C284</f>
        <v>91.5</v>
      </c>
      <c r="H284" s="166">
        <v>516</v>
      </c>
      <c r="L284" s="71" t="s">
        <v>174</v>
      </c>
      <c r="M284" s="58">
        <v>200</v>
      </c>
      <c r="N284" s="58">
        <v>1.4</v>
      </c>
      <c r="O284" s="58">
        <v>0</v>
      </c>
      <c r="P284" s="58">
        <v>29</v>
      </c>
      <c r="Q284" s="58">
        <v>122</v>
      </c>
      <c r="R284" s="58">
        <v>516</v>
      </c>
    </row>
    <row r="285" spans="1:18" ht="39.75" customHeight="1" x14ac:dyDescent="0.25">
      <c r="A285" s="394"/>
      <c r="B285" s="147"/>
      <c r="C285" s="148"/>
      <c r="D285" s="144"/>
      <c r="E285" s="144"/>
      <c r="F285" s="144"/>
      <c r="G285" s="144"/>
      <c r="H285" s="148"/>
      <c r="L285" s="26"/>
      <c r="M285" s="105"/>
      <c r="N285" s="105"/>
      <c r="O285" s="105"/>
      <c r="P285" s="105"/>
      <c r="Q285" s="105"/>
      <c r="R285" s="102"/>
    </row>
    <row r="286" spans="1:18" ht="39.75" customHeight="1" x14ac:dyDescent="0.25">
      <c r="A286" s="389" t="s">
        <v>47</v>
      </c>
      <c r="B286" s="395"/>
      <c r="C286" s="148">
        <f>SUM(C281:C285)</f>
        <v>330</v>
      </c>
      <c r="D286" s="144">
        <f>SUM(D281:D285)</f>
        <v>9.379999999999999</v>
      </c>
      <c r="E286" s="144">
        <f>SUM(E281:E285)</f>
        <v>7.1040000000000001</v>
      </c>
      <c r="F286" s="144">
        <f>SUM(F281:F285)</f>
        <v>67.430000000000007</v>
      </c>
      <c r="G286" s="144">
        <f>SUM(G281:G285)</f>
        <v>378.84</v>
      </c>
      <c r="H286" s="148"/>
      <c r="L286" s="26"/>
      <c r="M286" s="105"/>
      <c r="N286" s="105"/>
      <c r="O286" s="105"/>
      <c r="P286" s="105"/>
      <c r="Q286" s="105"/>
      <c r="R286" s="102"/>
    </row>
    <row r="287" spans="1:18" ht="39.75" customHeight="1" x14ac:dyDescent="0.25">
      <c r="A287" s="389" t="s">
        <v>121</v>
      </c>
      <c r="B287" s="395"/>
      <c r="C287" s="148">
        <f>C286+C280+C277+C268</f>
        <v>1420</v>
      </c>
      <c r="D287" s="144">
        <f>D286+D280+D277+D268</f>
        <v>50.19</v>
      </c>
      <c r="E287" s="144">
        <f>E286+E280+E277+E268</f>
        <v>56.385666666666665</v>
      </c>
      <c r="F287" s="144">
        <f>F286+F280+F277+F268</f>
        <v>226.83500000000004</v>
      </c>
      <c r="G287" s="144">
        <f>G286+G280+G277+G268</f>
        <v>1624.19</v>
      </c>
      <c r="H287" s="148"/>
      <c r="L287" s="26"/>
      <c r="M287" s="105"/>
      <c r="N287" s="105"/>
      <c r="O287" s="105"/>
      <c r="P287" s="105"/>
      <c r="Q287" s="105"/>
      <c r="R287" s="102"/>
    </row>
    <row r="288" spans="1:18" ht="39.75" customHeight="1" thickBot="1" x14ac:dyDescent="0.4">
      <c r="A288" s="396" t="s">
        <v>123</v>
      </c>
      <c r="B288" s="397"/>
      <c r="C288" s="173">
        <f>(C287+C257+C229+C201+C175)/5</f>
        <v>1426</v>
      </c>
      <c r="D288" s="127">
        <f>(D287+D257+D229+D201+D175)/5</f>
        <v>49.607654355400697</v>
      </c>
      <c r="E288" s="127">
        <f>(E287+E257+E229+E201+E175)/5</f>
        <v>59.531450058072004</v>
      </c>
      <c r="F288" s="127">
        <f>(F287+F257+F229+F201+F175)/5</f>
        <v>210.87845958188154</v>
      </c>
      <c r="G288" s="127">
        <f>(G287+G257+G229+G201+G175)/5</f>
        <v>1576.5466666666666</v>
      </c>
      <c r="H288" s="173"/>
      <c r="I288" s="74"/>
      <c r="J288" s="74"/>
      <c r="K288" s="75"/>
      <c r="L288" s="66"/>
      <c r="M288" s="66"/>
      <c r="N288" s="66"/>
      <c r="O288" s="66"/>
      <c r="P288" s="66"/>
      <c r="Q288" s="66"/>
      <c r="R288" s="73"/>
    </row>
    <row r="289" spans="1:18" ht="39.75" customHeight="1" thickBot="1" x14ac:dyDescent="0.4">
      <c r="A289" s="385" t="s">
        <v>176</v>
      </c>
      <c r="B289" s="386"/>
      <c r="C289" s="174">
        <f>(C288+C146)/2</f>
        <v>1432</v>
      </c>
      <c r="D289" s="128">
        <f>(D288+D146)/2</f>
        <v>48.478131939605106</v>
      </c>
      <c r="E289" s="128">
        <f>(E288+E146)/2</f>
        <v>59.604782171893149</v>
      </c>
      <c r="F289" s="128">
        <f>(F288+F146)/2</f>
        <v>211.02749645760744</v>
      </c>
      <c r="G289" s="128">
        <f>(G288+G146)/2</f>
        <v>1573.8754761904761</v>
      </c>
      <c r="H289" s="174"/>
      <c r="I289" s="74"/>
      <c r="J289" s="74"/>
      <c r="K289" s="75"/>
      <c r="L289" s="76"/>
      <c r="M289" s="76"/>
      <c r="N289" s="76"/>
      <c r="O289" s="76"/>
      <c r="P289" s="76"/>
      <c r="Q289" s="76"/>
      <c r="R289" s="77"/>
    </row>
    <row r="290" spans="1:18" ht="39.75" customHeight="1" x14ac:dyDescent="0.35">
      <c r="A290" s="387" t="s">
        <v>195</v>
      </c>
      <c r="B290" s="388"/>
      <c r="C290" s="175">
        <v>1500</v>
      </c>
      <c r="D290" s="176">
        <v>45</v>
      </c>
      <c r="E290" s="176">
        <v>47</v>
      </c>
      <c r="F290" s="176">
        <v>203</v>
      </c>
      <c r="G290" s="176">
        <v>1400</v>
      </c>
      <c r="H290" s="175"/>
      <c r="I290" s="74"/>
      <c r="J290" s="74"/>
      <c r="K290" s="75"/>
      <c r="L290" s="63"/>
      <c r="M290" s="63"/>
      <c r="N290" s="63"/>
      <c r="O290" s="63"/>
      <c r="P290" s="63"/>
      <c r="Q290" s="63"/>
      <c r="R290" s="78"/>
    </row>
    <row r="291" spans="1:18" ht="39.75" customHeight="1" x14ac:dyDescent="0.25">
      <c r="A291" s="181"/>
      <c r="C291" s="177">
        <f>(C290/C289)-100%</f>
        <v>4.748603351955305E-2</v>
      </c>
      <c r="D291" s="129">
        <f>(D290/D289)-100%</f>
        <v>-7.174641019456407E-2</v>
      </c>
      <c r="E291" s="129">
        <f>(E290/E289)-100%</f>
        <v>-0.21147266565864542</v>
      </c>
      <c r="F291" s="129">
        <f>(F290/F289)-100%</f>
        <v>-3.8040049720345581E-2</v>
      </c>
      <c r="G291" s="129">
        <f>(G290/G289)-100%</f>
        <v>-0.1104760057710138</v>
      </c>
    </row>
  </sheetData>
  <autoFilter ref="B1:B291"/>
  <mergeCells count="215">
    <mergeCell ref="H4:H5"/>
    <mergeCell ref="L4:L5"/>
    <mergeCell ref="M4:M5"/>
    <mergeCell ref="N4:P4"/>
    <mergeCell ref="Q4:Q5"/>
    <mergeCell ref="R4:R5"/>
    <mergeCell ref="A1:H1"/>
    <mergeCell ref="A2:H2"/>
    <mergeCell ref="L2:R2"/>
    <mergeCell ref="B3:H3"/>
    <mergeCell ref="L3:R3"/>
    <mergeCell ref="A4:A5"/>
    <mergeCell ref="B4:B5"/>
    <mergeCell ref="C4:C5"/>
    <mergeCell ref="D4:F4"/>
    <mergeCell ref="G4:G5"/>
    <mergeCell ref="A26:A29"/>
    <mergeCell ref="A30:B30"/>
    <mergeCell ref="A31:B31"/>
    <mergeCell ref="A32:B32"/>
    <mergeCell ref="A33:A34"/>
    <mergeCell ref="B33:B34"/>
    <mergeCell ref="A7:A11"/>
    <mergeCell ref="A12:B12"/>
    <mergeCell ref="A13:A21"/>
    <mergeCell ref="A22:B22"/>
    <mergeCell ref="A23:A24"/>
    <mergeCell ref="A25:B25"/>
    <mergeCell ref="A50:B50"/>
    <mergeCell ref="A51:A52"/>
    <mergeCell ref="A53:B53"/>
    <mergeCell ref="A54:A56"/>
    <mergeCell ref="A58:B58"/>
    <mergeCell ref="A59:B59"/>
    <mergeCell ref="N33:P33"/>
    <mergeCell ref="Q33:Q34"/>
    <mergeCell ref="R33:R34"/>
    <mergeCell ref="A36:A39"/>
    <mergeCell ref="A40:B40"/>
    <mergeCell ref="A41:A49"/>
    <mergeCell ref="C33:C34"/>
    <mergeCell ref="D33:F33"/>
    <mergeCell ref="G33:G34"/>
    <mergeCell ref="H33:H34"/>
    <mergeCell ref="L33:L34"/>
    <mergeCell ref="M33:M34"/>
    <mergeCell ref="H61:H62"/>
    <mergeCell ref="L61:L62"/>
    <mergeCell ref="M61:M62"/>
    <mergeCell ref="N61:P61"/>
    <mergeCell ref="Q61:Q62"/>
    <mergeCell ref="R61:R62"/>
    <mergeCell ref="A60:B60"/>
    <mergeCell ref="A61:A62"/>
    <mergeCell ref="B61:B62"/>
    <mergeCell ref="C61:C62"/>
    <mergeCell ref="D61:F61"/>
    <mergeCell ref="G61:G62"/>
    <mergeCell ref="A81:A85"/>
    <mergeCell ref="A86:B86"/>
    <mergeCell ref="A87:B87"/>
    <mergeCell ref="A88:B88"/>
    <mergeCell ref="A89:A90"/>
    <mergeCell ref="B89:B90"/>
    <mergeCell ref="A64:A69"/>
    <mergeCell ref="A70:B70"/>
    <mergeCell ref="A71:A76"/>
    <mergeCell ref="A77:B77"/>
    <mergeCell ref="A78:A79"/>
    <mergeCell ref="A80:B80"/>
    <mergeCell ref="A106:B106"/>
    <mergeCell ref="A107:A108"/>
    <mergeCell ref="A111:A113"/>
    <mergeCell ref="A114:B114"/>
    <mergeCell ref="A115:B115"/>
    <mergeCell ref="A116:B116"/>
    <mergeCell ref="N89:P89"/>
    <mergeCell ref="Q89:Q90"/>
    <mergeCell ref="R89:R90"/>
    <mergeCell ref="A92:A95"/>
    <mergeCell ref="A96:B96"/>
    <mergeCell ref="A97:A105"/>
    <mergeCell ref="C89:C90"/>
    <mergeCell ref="D89:F89"/>
    <mergeCell ref="G89:G90"/>
    <mergeCell ref="H89:H90"/>
    <mergeCell ref="L89:L90"/>
    <mergeCell ref="M89:M90"/>
    <mergeCell ref="L117:L118"/>
    <mergeCell ref="M117:M118"/>
    <mergeCell ref="N117:P117"/>
    <mergeCell ref="Q117:Q118"/>
    <mergeCell ref="R117:R118"/>
    <mergeCell ref="A120:A125"/>
    <mergeCell ref="A117:A118"/>
    <mergeCell ref="B117:B118"/>
    <mergeCell ref="C117:C118"/>
    <mergeCell ref="D117:F117"/>
    <mergeCell ref="G117:G118"/>
    <mergeCell ref="H117:H118"/>
    <mergeCell ref="A143:B143"/>
    <mergeCell ref="A144:B144"/>
    <mergeCell ref="A145:B145"/>
    <mergeCell ref="A146:B146"/>
    <mergeCell ref="A148:A149"/>
    <mergeCell ref="B148:B149"/>
    <mergeCell ref="A126:B126"/>
    <mergeCell ref="A127:A134"/>
    <mergeCell ref="A135:B135"/>
    <mergeCell ref="A136:A137"/>
    <mergeCell ref="A138:B138"/>
    <mergeCell ref="A140:A142"/>
    <mergeCell ref="A166:B166"/>
    <mergeCell ref="A167:A168"/>
    <mergeCell ref="A172:A173"/>
    <mergeCell ref="A174:B174"/>
    <mergeCell ref="A175:B175"/>
    <mergeCell ref="A176:B176"/>
    <mergeCell ref="N148:P148"/>
    <mergeCell ref="Q148:Q149"/>
    <mergeCell ref="R148:R149"/>
    <mergeCell ref="A151:A156"/>
    <mergeCell ref="A157:B157"/>
    <mergeCell ref="A158:A165"/>
    <mergeCell ref="C148:C149"/>
    <mergeCell ref="D148:F148"/>
    <mergeCell ref="G148:G149"/>
    <mergeCell ref="H148:H149"/>
    <mergeCell ref="L148:L149"/>
    <mergeCell ref="M148:M149"/>
    <mergeCell ref="N177:P177"/>
    <mergeCell ref="Q177:Q178"/>
    <mergeCell ref="R177:R178"/>
    <mergeCell ref="A180:A184"/>
    <mergeCell ref="A177:A178"/>
    <mergeCell ref="B177:B178"/>
    <mergeCell ref="C177:C178"/>
    <mergeCell ref="D177:F177"/>
    <mergeCell ref="G177:G178"/>
    <mergeCell ref="H177:H178"/>
    <mergeCell ref="A185:B185"/>
    <mergeCell ref="A186:A190"/>
    <mergeCell ref="A191:B191"/>
    <mergeCell ref="A192:A193"/>
    <mergeCell ref="A195:A198"/>
    <mergeCell ref="A203:A204"/>
    <mergeCell ref="B203:B204"/>
    <mergeCell ref="L177:L178"/>
    <mergeCell ref="M177:M178"/>
    <mergeCell ref="A223:A227"/>
    <mergeCell ref="A228:B228"/>
    <mergeCell ref="A229:B229"/>
    <mergeCell ref="N203:P203"/>
    <mergeCell ref="Q203:Q204"/>
    <mergeCell ref="R203:R204"/>
    <mergeCell ref="A206:A211"/>
    <mergeCell ref="A212:B212"/>
    <mergeCell ref="A213:A218"/>
    <mergeCell ref="C203:C204"/>
    <mergeCell ref="D203:F203"/>
    <mergeCell ref="G203:G204"/>
    <mergeCell ref="H203:H204"/>
    <mergeCell ref="L203:L204"/>
    <mergeCell ref="M203:M204"/>
    <mergeCell ref="H231:H232"/>
    <mergeCell ref="L231:L232"/>
    <mergeCell ref="M231:M232"/>
    <mergeCell ref="N231:P231"/>
    <mergeCell ref="Q231:Q232"/>
    <mergeCell ref="R231:R232"/>
    <mergeCell ref="A230:B230"/>
    <mergeCell ref="A231:A232"/>
    <mergeCell ref="B231:B232"/>
    <mergeCell ref="C231:C232"/>
    <mergeCell ref="D231:F231"/>
    <mergeCell ref="G231:G232"/>
    <mergeCell ref="Q259:Q260"/>
    <mergeCell ref="R259:R260"/>
    <mergeCell ref="A262:A267"/>
    <mergeCell ref="A268:B268"/>
    <mergeCell ref="A269:A276"/>
    <mergeCell ref="A277:B277"/>
    <mergeCell ref="D259:F259"/>
    <mergeCell ref="G259:G260"/>
    <mergeCell ref="H259:H260"/>
    <mergeCell ref="L259:L260"/>
    <mergeCell ref="M259:M260"/>
    <mergeCell ref="N259:P259"/>
    <mergeCell ref="A259:A260"/>
    <mergeCell ref="B259:B260"/>
    <mergeCell ref="C259:C260"/>
    <mergeCell ref="A289:B289"/>
    <mergeCell ref="A290:B290"/>
    <mergeCell ref="A200:B200"/>
    <mergeCell ref="A201:B201"/>
    <mergeCell ref="A202:B202"/>
    <mergeCell ref="A194:B194"/>
    <mergeCell ref="A278:A279"/>
    <mergeCell ref="A280:B280"/>
    <mergeCell ref="A281:A285"/>
    <mergeCell ref="A286:B286"/>
    <mergeCell ref="A287:B287"/>
    <mergeCell ref="A288:B288"/>
    <mergeCell ref="A256:B256"/>
    <mergeCell ref="A257:B257"/>
    <mergeCell ref="A258:B258"/>
    <mergeCell ref="A234:A239"/>
    <mergeCell ref="A241:A248"/>
    <mergeCell ref="A249:B249"/>
    <mergeCell ref="A250:A251"/>
    <mergeCell ref="A252:B252"/>
    <mergeCell ref="A253:A255"/>
    <mergeCell ref="A219:B219"/>
    <mergeCell ref="A220:A221"/>
    <mergeCell ref="A222:B222"/>
  </mergeCells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12"/>
  <sheetViews>
    <sheetView topLeftCell="A34" workbookViewId="0">
      <selection activeCell="A310" sqref="A310:XFD310"/>
    </sheetView>
  </sheetViews>
  <sheetFormatPr defaultRowHeight="15.75" x14ac:dyDescent="0.25"/>
  <cols>
    <col min="1" max="1" width="9.140625" style="5"/>
    <col min="2" max="2" width="26.85546875" style="79" customWidth="1"/>
    <col min="3" max="3" width="40" style="16" customWidth="1"/>
    <col min="4" max="4" width="13.85546875" style="83" customWidth="1"/>
    <col min="5" max="7" width="10.85546875" style="83" customWidth="1"/>
    <col min="8" max="8" width="12.28515625" style="83" customWidth="1"/>
    <col min="9" max="9" width="10.85546875" style="81" customWidth="1"/>
    <col min="10" max="11" width="3.140625" style="5" customWidth="1"/>
    <col min="12" max="12" width="3.140625" style="15" customWidth="1"/>
    <col min="13" max="13" width="33.140625" style="16" customWidth="1"/>
    <col min="14" max="14" width="13.42578125" style="17" customWidth="1"/>
    <col min="15" max="18" width="9.140625" style="17" customWidth="1"/>
    <col min="19" max="19" width="15.42578125" style="18" customWidth="1"/>
    <col min="20" max="22" width="9.140625" style="19" customWidth="1"/>
    <col min="23" max="23" width="9.140625" style="19"/>
    <col min="24" max="24" width="27.42578125" style="79" customWidth="1"/>
    <col min="25" max="25" width="37" style="101" customWidth="1"/>
    <col min="26" max="26" width="11.85546875" style="83" customWidth="1"/>
    <col min="27" max="30" width="11.85546875" style="84" customWidth="1"/>
    <col min="31" max="31" width="11.85546875" style="81" customWidth="1"/>
    <col min="32" max="34" width="5.140625" style="5" customWidth="1"/>
    <col min="35" max="35" width="38.7109375" style="16" customWidth="1"/>
    <col min="36" max="36" width="13.42578125" style="17" customWidth="1"/>
    <col min="37" max="40" width="9.140625" style="17"/>
    <col min="41" max="41" width="15.42578125" style="18" customWidth="1"/>
    <col min="42" max="16384" width="9.140625" style="5"/>
  </cols>
  <sheetData>
    <row r="1" spans="2:41" ht="61.5" customHeight="1" thickBot="1" x14ac:dyDescent="0.3">
      <c r="B1" s="369" t="s">
        <v>177</v>
      </c>
      <c r="C1" s="370"/>
      <c r="D1" s="370"/>
      <c r="E1" s="370"/>
      <c r="F1" s="370"/>
      <c r="G1" s="370"/>
      <c r="H1" s="370"/>
      <c r="I1" s="370"/>
      <c r="X1" s="369" t="s">
        <v>177</v>
      </c>
      <c r="Y1" s="370"/>
      <c r="Z1" s="370"/>
      <c r="AA1" s="370"/>
      <c r="AB1" s="370"/>
      <c r="AC1" s="370"/>
      <c r="AD1" s="370"/>
      <c r="AE1" s="370"/>
    </row>
    <row r="2" spans="2:41" ht="44.25" customHeight="1" thickBot="1" x14ac:dyDescent="0.3">
      <c r="B2" s="346" t="s">
        <v>0</v>
      </c>
      <c r="C2" s="347"/>
      <c r="D2" s="347"/>
      <c r="E2" s="347"/>
      <c r="F2" s="347"/>
      <c r="G2" s="347"/>
      <c r="H2" s="347"/>
      <c r="I2" s="347"/>
      <c r="M2" s="348" t="s">
        <v>1</v>
      </c>
      <c r="N2" s="349"/>
      <c r="O2" s="349"/>
      <c r="P2" s="349"/>
      <c r="Q2" s="349"/>
      <c r="R2" s="349"/>
      <c r="S2" s="350"/>
      <c r="X2" s="346" t="s">
        <v>2</v>
      </c>
      <c r="Y2" s="347"/>
      <c r="Z2" s="347"/>
      <c r="AA2" s="347"/>
      <c r="AB2" s="347"/>
      <c r="AC2" s="347"/>
      <c r="AD2" s="347"/>
      <c r="AE2" s="347"/>
      <c r="AI2" s="348" t="s">
        <v>1</v>
      </c>
      <c r="AJ2" s="349"/>
      <c r="AK2" s="349"/>
      <c r="AL2" s="349"/>
      <c r="AM2" s="349"/>
      <c r="AN2" s="349"/>
      <c r="AO2" s="350"/>
    </row>
    <row r="3" spans="2:41" ht="31.5" customHeight="1" thickBot="1" x14ac:dyDescent="0.5">
      <c r="B3" s="85" t="s">
        <v>178</v>
      </c>
      <c r="C3" s="413" t="s">
        <v>193</v>
      </c>
      <c r="D3" s="413"/>
      <c r="E3" s="413"/>
      <c r="F3" s="413"/>
      <c r="G3" s="413"/>
      <c r="H3" s="413"/>
      <c r="I3" s="413"/>
      <c r="M3" s="357"/>
      <c r="N3" s="358"/>
      <c r="O3" s="358"/>
      <c r="P3" s="358"/>
      <c r="Q3" s="358"/>
      <c r="R3" s="358"/>
      <c r="S3" s="359"/>
      <c r="X3" s="85" t="s">
        <v>178</v>
      </c>
      <c r="Y3" s="355" t="s">
        <v>4</v>
      </c>
      <c r="Z3" s="356"/>
      <c r="AA3" s="356"/>
      <c r="AB3" s="356"/>
      <c r="AC3" s="356"/>
      <c r="AD3" s="356"/>
      <c r="AE3" s="356"/>
      <c r="AI3" s="357"/>
      <c r="AJ3" s="358"/>
      <c r="AK3" s="358"/>
      <c r="AL3" s="358"/>
      <c r="AM3" s="358"/>
      <c r="AN3" s="358"/>
      <c r="AO3" s="359"/>
    </row>
    <row r="4" spans="2:41" s="21" customFormat="1" ht="31.5" customHeight="1" x14ac:dyDescent="0.2">
      <c r="B4" s="310" t="s">
        <v>5</v>
      </c>
      <c r="C4" s="324" t="s">
        <v>6</v>
      </c>
      <c r="D4" s="324" t="s">
        <v>7</v>
      </c>
      <c r="E4" s="324" t="s">
        <v>8</v>
      </c>
      <c r="F4" s="324"/>
      <c r="G4" s="324"/>
      <c r="H4" s="324" t="s">
        <v>9</v>
      </c>
      <c r="I4" s="326" t="s">
        <v>10</v>
      </c>
      <c r="M4" s="327" t="s">
        <v>6</v>
      </c>
      <c r="N4" s="309" t="s">
        <v>7</v>
      </c>
      <c r="O4" s="309" t="s">
        <v>8</v>
      </c>
      <c r="P4" s="309"/>
      <c r="Q4" s="309"/>
      <c r="R4" s="309" t="s">
        <v>9</v>
      </c>
      <c r="S4" s="313" t="s">
        <v>10</v>
      </c>
      <c r="T4" s="22"/>
      <c r="U4" s="22"/>
      <c r="V4" s="22"/>
      <c r="W4" s="22"/>
      <c r="X4" s="310" t="s">
        <v>5</v>
      </c>
      <c r="Y4" s="324" t="s">
        <v>6</v>
      </c>
      <c r="Z4" s="324" t="s">
        <v>7</v>
      </c>
      <c r="AA4" s="325" t="s">
        <v>8</v>
      </c>
      <c r="AB4" s="325"/>
      <c r="AC4" s="325"/>
      <c r="AD4" s="325" t="s">
        <v>9</v>
      </c>
      <c r="AE4" s="326" t="s">
        <v>10</v>
      </c>
      <c r="AI4" s="327" t="s">
        <v>6</v>
      </c>
      <c r="AJ4" s="309" t="s">
        <v>7</v>
      </c>
      <c r="AK4" s="309" t="s">
        <v>8</v>
      </c>
      <c r="AL4" s="309"/>
      <c r="AM4" s="309"/>
      <c r="AN4" s="309" t="s">
        <v>9</v>
      </c>
      <c r="AO4" s="313" t="s">
        <v>10</v>
      </c>
    </row>
    <row r="5" spans="2:41" s="21" customFormat="1" ht="31.5" customHeight="1" x14ac:dyDescent="0.2">
      <c r="B5" s="310"/>
      <c r="C5" s="324"/>
      <c r="D5" s="324"/>
      <c r="E5" s="10" t="s">
        <v>11</v>
      </c>
      <c r="F5" s="10" t="s">
        <v>12</v>
      </c>
      <c r="G5" s="10" t="s">
        <v>13</v>
      </c>
      <c r="H5" s="324"/>
      <c r="I5" s="326"/>
      <c r="M5" s="324"/>
      <c r="N5" s="310"/>
      <c r="O5" s="23" t="s">
        <v>11</v>
      </c>
      <c r="P5" s="23" t="s">
        <v>12</v>
      </c>
      <c r="Q5" s="23" t="s">
        <v>13</v>
      </c>
      <c r="R5" s="310"/>
      <c r="S5" s="314"/>
      <c r="T5" s="22"/>
      <c r="U5" s="22"/>
      <c r="V5" s="22"/>
      <c r="W5" s="22"/>
      <c r="X5" s="310"/>
      <c r="Y5" s="324"/>
      <c r="Z5" s="324"/>
      <c r="AA5" s="24" t="s">
        <v>11</v>
      </c>
      <c r="AB5" s="24" t="s">
        <v>12</v>
      </c>
      <c r="AC5" s="24" t="s">
        <v>13</v>
      </c>
      <c r="AD5" s="325"/>
      <c r="AE5" s="326"/>
      <c r="AI5" s="324"/>
      <c r="AJ5" s="310"/>
      <c r="AK5" s="23" t="s">
        <v>11</v>
      </c>
      <c r="AL5" s="23" t="s">
        <v>12</v>
      </c>
      <c r="AM5" s="23" t="s">
        <v>13</v>
      </c>
      <c r="AN5" s="310"/>
      <c r="AO5" s="314"/>
    </row>
    <row r="6" spans="2:41" ht="31.5" customHeight="1" x14ac:dyDescent="0.25">
      <c r="B6" s="26" t="s">
        <v>14</v>
      </c>
      <c r="C6" s="26"/>
      <c r="D6" s="10"/>
      <c r="E6" s="10"/>
      <c r="F6" s="10"/>
      <c r="G6" s="10"/>
      <c r="H6" s="10"/>
      <c r="I6" s="9"/>
      <c r="M6" s="26"/>
      <c r="N6" s="23"/>
      <c r="O6" s="23"/>
      <c r="P6" s="23"/>
      <c r="Q6" s="23"/>
      <c r="R6" s="23"/>
      <c r="S6" s="27"/>
      <c r="X6" s="26" t="s">
        <v>14</v>
      </c>
      <c r="Y6" s="26"/>
      <c r="Z6" s="10"/>
      <c r="AA6" s="24"/>
      <c r="AB6" s="24"/>
      <c r="AC6" s="24"/>
      <c r="AD6" s="24"/>
      <c r="AE6" s="9"/>
      <c r="AI6" s="26"/>
      <c r="AJ6" s="23"/>
      <c r="AK6" s="23"/>
      <c r="AL6" s="23"/>
      <c r="AM6" s="23"/>
      <c r="AN6" s="23"/>
      <c r="AO6" s="27"/>
    </row>
    <row r="7" spans="2:41" ht="31.5" customHeight="1" x14ac:dyDescent="0.25">
      <c r="B7" s="302" t="s">
        <v>15</v>
      </c>
      <c r="C7" s="26" t="s">
        <v>16</v>
      </c>
      <c r="D7" s="10">
        <v>130</v>
      </c>
      <c r="E7" s="24">
        <f t="shared" ref="E7:G9" si="0">(O7)/N7*D7</f>
        <v>5.5640000000000001</v>
      </c>
      <c r="F7" s="24">
        <f t="shared" si="0"/>
        <v>9.1780000000000008</v>
      </c>
      <c r="G7" s="24">
        <f t="shared" si="0"/>
        <v>20.488</v>
      </c>
      <c r="H7" s="24">
        <f>R7/N7*D7</f>
        <v>186.81</v>
      </c>
      <c r="I7" s="9">
        <v>253</v>
      </c>
      <c r="M7" s="26" t="s">
        <v>16</v>
      </c>
      <c r="N7" s="23">
        <v>1000</v>
      </c>
      <c r="O7" s="23">
        <v>42.8</v>
      </c>
      <c r="P7" s="23">
        <v>70.599999999999994</v>
      </c>
      <c r="Q7" s="23">
        <v>157.6</v>
      </c>
      <c r="R7" s="23">
        <v>1437</v>
      </c>
      <c r="S7" s="27">
        <v>253</v>
      </c>
      <c r="X7" s="302" t="s">
        <v>15</v>
      </c>
      <c r="Y7" s="26" t="s">
        <v>16</v>
      </c>
      <c r="Z7" s="10">
        <v>130</v>
      </c>
      <c r="AA7" s="24">
        <f>AK7/AJ7*Z7</f>
        <v>5.5640000000000001</v>
      </c>
      <c r="AB7" s="24">
        <f>AL7/AJ7*Z7</f>
        <v>9.177999999999999</v>
      </c>
      <c r="AC7" s="24">
        <f>AM7/AJ7*Z7</f>
        <v>20.488</v>
      </c>
      <c r="AD7" s="24">
        <f>AN7/AJ7*Z7</f>
        <v>186.81</v>
      </c>
      <c r="AE7" s="9">
        <v>253</v>
      </c>
      <c r="AI7" s="26" t="s">
        <v>16</v>
      </c>
      <c r="AJ7" s="23">
        <v>1000</v>
      </c>
      <c r="AK7" s="23">
        <v>42.8</v>
      </c>
      <c r="AL7" s="23">
        <v>70.599999999999994</v>
      </c>
      <c r="AM7" s="23">
        <v>157.6</v>
      </c>
      <c r="AN7" s="23">
        <v>1437</v>
      </c>
      <c r="AO7" s="27">
        <v>253</v>
      </c>
    </row>
    <row r="8" spans="2:41" ht="31.5" customHeight="1" x14ac:dyDescent="0.25">
      <c r="B8" s="302"/>
      <c r="C8" s="26" t="s">
        <v>17</v>
      </c>
      <c r="D8" s="10">
        <v>150</v>
      </c>
      <c r="E8" s="24">
        <f t="shared" si="0"/>
        <v>2.7</v>
      </c>
      <c r="F8" s="24">
        <f t="shared" si="0"/>
        <v>2.4750000000000001</v>
      </c>
      <c r="G8" s="24">
        <f t="shared" si="0"/>
        <v>18.75</v>
      </c>
      <c r="H8" s="24">
        <f>R8/N8*D8</f>
        <v>108</v>
      </c>
      <c r="I8" s="9">
        <v>508</v>
      </c>
      <c r="M8" s="26" t="s">
        <v>18</v>
      </c>
      <c r="N8" s="23">
        <v>200</v>
      </c>
      <c r="O8" s="23">
        <v>3.6</v>
      </c>
      <c r="P8" s="23">
        <v>3.3</v>
      </c>
      <c r="Q8" s="23">
        <v>25</v>
      </c>
      <c r="R8" s="23">
        <v>144</v>
      </c>
      <c r="S8" s="27">
        <v>508</v>
      </c>
      <c r="X8" s="302"/>
      <c r="Y8" s="26" t="s">
        <v>18</v>
      </c>
      <c r="Z8" s="10">
        <v>150</v>
      </c>
      <c r="AA8" s="24">
        <f>AK8/AJ8*Z8</f>
        <v>2.7</v>
      </c>
      <c r="AB8" s="24">
        <f>AL8/AJ8*Z8</f>
        <v>2.4750000000000001</v>
      </c>
      <c r="AC8" s="24">
        <f>AM8/AJ8*Z8</f>
        <v>18.75</v>
      </c>
      <c r="AD8" s="24">
        <f>AN8/AJ8*Z8</f>
        <v>108</v>
      </c>
      <c r="AE8" s="9">
        <v>508</v>
      </c>
      <c r="AI8" s="26" t="s">
        <v>18</v>
      </c>
      <c r="AJ8" s="23">
        <v>200</v>
      </c>
      <c r="AK8" s="23">
        <v>3.6</v>
      </c>
      <c r="AL8" s="23">
        <v>3.3</v>
      </c>
      <c r="AM8" s="23">
        <v>25</v>
      </c>
      <c r="AN8" s="23">
        <v>144</v>
      </c>
      <c r="AO8" s="27">
        <v>508</v>
      </c>
    </row>
    <row r="9" spans="2:41" ht="31.5" customHeight="1" x14ac:dyDescent="0.25">
      <c r="B9" s="302"/>
      <c r="C9" s="25" t="s">
        <v>19</v>
      </c>
      <c r="D9" s="10">
        <v>30</v>
      </c>
      <c r="E9" s="24">
        <f t="shared" si="0"/>
        <v>2.25</v>
      </c>
      <c r="F9" s="24">
        <f t="shared" si="0"/>
        <v>0.87</v>
      </c>
      <c r="G9" s="24">
        <f t="shared" si="0"/>
        <v>15.420000000000002</v>
      </c>
      <c r="H9" s="24">
        <f>R9/N9*D9</f>
        <v>78.600000000000009</v>
      </c>
      <c r="I9" s="9">
        <v>117</v>
      </c>
      <c r="M9" s="25" t="s">
        <v>19</v>
      </c>
      <c r="N9" s="23">
        <v>100</v>
      </c>
      <c r="O9" s="23">
        <v>7.5</v>
      </c>
      <c r="P9" s="23">
        <v>2.9</v>
      </c>
      <c r="Q9" s="23">
        <v>51.4</v>
      </c>
      <c r="R9" s="23">
        <v>262</v>
      </c>
      <c r="S9" s="27">
        <v>117</v>
      </c>
      <c r="X9" s="302"/>
      <c r="Y9" s="25" t="s">
        <v>19</v>
      </c>
      <c r="Z9" s="10">
        <v>30</v>
      </c>
      <c r="AA9" s="24">
        <f>(AK9)/AJ9*Z9</f>
        <v>2.25</v>
      </c>
      <c r="AB9" s="24">
        <f>(AL9)/AK9*AA9</f>
        <v>0.87</v>
      </c>
      <c r="AC9" s="24">
        <f>(AM9)/AL9*AB9</f>
        <v>15.420000000000002</v>
      </c>
      <c r="AD9" s="24">
        <f>AN9/AJ9*Z9</f>
        <v>78.600000000000009</v>
      </c>
      <c r="AE9" s="9">
        <v>117</v>
      </c>
      <c r="AH9" s="15"/>
      <c r="AI9" s="25" t="s">
        <v>19</v>
      </c>
      <c r="AJ9" s="23">
        <v>100</v>
      </c>
      <c r="AK9" s="23">
        <v>7.5</v>
      </c>
      <c r="AL9" s="23">
        <v>2.9</v>
      </c>
      <c r="AM9" s="23">
        <v>51.4</v>
      </c>
      <c r="AN9" s="23">
        <v>262</v>
      </c>
      <c r="AO9" s="27">
        <v>117</v>
      </c>
    </row>
    <row r="10" spans="2:41" ht="31.5" customHeight="1" x14ac:dyDescent="0.25">
      <c r="B10" s="315"/>
      <c r="C10" s="26"/>
      <c r="D10" s="10"/>
      <c r="E10" s="24"/>
      <c r="F10" s="24"/>
      <c r="G10" s="24"/>
      <c r="H10" s="24"/>
      <c r="I10" s="9"/>
      <c r="M10" s="26"/>
      <c r="N10" s="23"/>
      <c r="O10" s="23"/>
      <c r="P10" s="23"/>
      <c r="Q10" s="23"/>
      <c r="R10" s="23"/>
      <c r="S10" s="27"/>
      <c r="X10" s="315"/>
      <c r="Y10" s="26"/>
      <c r="Z10" s="10"/>
      <c r="AA10" s="24"/>
      <c r="AB10" s="24"/>
      <c r="AC10" s="24"/>
      <c r="AD10" s="24"/>
      <c r="AE10" s="9"/>
      <c r="AI10" s="26"/>
      <c r="AJ10" s="23"/>
      <c r="AK10" s="23"/>
      <c r="AL10" s="23"/>
      <c r="AM10" s="23"/>
      <c r="AN10" s="23"/>
      <c r="AO10" s="27"/>
    </row>
    <row r="11" spans="2:41" ht="31.5" customHeight="1" x14ac:dyDescent="0.25">
      <c r="B11" s="315"/>
      <c r="C11" s="26" t="s">
        <v>20</v>
      </c>
      <c r="D11" s="10">
        <v>90</v>
      </c>
      <c r="E11" s="24">
        <f>(O11)/N11*D11</f>
        <v>0.36</v>
      </c>
      <c r="F11" s="24">
        <f>(P11)/O11*E11</f>
        <v>0.36</v>
      </c>
      <c r="G11" s="24">
        <f>(Q11)/P11*F11</f>
        <v>8.82</v>
      </c>
      <c r="H11" s="24">
        <f>R11/N11*D11</f>
        <v>42.3</v>
      </c>
      <c r="I11" s="9">
        <v>118</v>
      </c>
      <c r="M11" s="26" t="s">
        <v>20</v>
      </c>
      <c r="N11" s="23">
        <v>100</v>
      </c>
      <c r="O11" s="23">
        <v>0.4</v>
      </c>
      <c r="P11" s="23">
        <v>0.4</v>
      </c>
      <c r="Q11" s="23">
        <v>9.8000000000000007</v>
      </c>
      <c r="R11" s="23">
        <v>47</v>
      </c>
      <c r="S11" s="27">
        <v>118</v>
      </c>
      <c r="X11" s="315"/>
      <c r="Y11" s="26" t="s">
        <v>20</v>
      </c>
      <c r="Z11" s="10">
        <v>90</v>
      </c>
      <c r="AA11" s="24">
        <f>AK11/AJ11*Z11</f>
        <v>0.36</v>
      </c>
      <c r="AB11" s="24">
        <f>AL11/AJ11*Z11</f>
        <v>0.36</v>
      </c>
      <c r="AC11" s="24">
        <f>AM11/AJ11*Z11</f>
        <v>8.82</v>
      </c>
      <c r="AD11" s="24">
        <f>AN11/AJ11*Z11</f>
        <v>42.3</v>
      </c>
      <c r="AE11" s="9">
        <v>118</v>
      </c>
      <c r="AI11" s="26" t="s">
        <v>20</v>
      </c>
      <c r="AJ11" s="23">
        <v>100</v>
      </c>
      <c r="AK11" s="23">
        <v>0.4</v>
      </c>
      <c r="AL11" s="23">
        <v>0.4</v>
      </c>
      <c r="AM11" s="23">
        <v>9.8000000000000007</v>
      </c>
      <c r="AN11" s="23">
        <v>47</v>
      </c>
      <c r="AO11" s="27">
        <v>118</v>
      </c>
    </row>
    <row r="12" spans="2:41" ht="31.5" customHeight="1" x14ac:dyDescent="0.25">
      <c r="B12" s="315"/>
      <c r="C12" s="26"/>
      <c r="D12" s="10"/>
      <c r="E12" s="24"/>
      <c r="F12" s="24"/>
      <c r="G12" s="24"/>
      <c r="H12" s="24"/>
      <c r="I12" s="9"/>
      <c r="M12" s="26"/>
      <c r="N12" s="23"/>
      <c r="O12" s="23"/>
      <c r="P12" s="23"/>
      <c r="Q12" s="23"/>
      <c r="R12" s="23"/>
      <c r="S12" s="27"/>
      <c r="X12" s="315"/>
      <c r="Y12" s="26"/>
      <c r="Z12" s="10"/>
      <c r="AA12" s="24"/>
      <c r="AB12" s="24"/>
      <c r="AC12" s="24"/>
      <c r="AD12" s="24"/>
      <c r="AE12" s="9"/>
      <c r="AI12" s="26"/>
      <c r="AJ12" s="23"/>
      <c r="AK12" s="23"/>
      <c r="AL12" s="23"/>
      <c r="AM12" s="23"/>
      <c r="AN12" s="23"/>
      <c r="AO12" s="27"/>
    </row>
    <row r="13" spans="2:41" ht="31.5" customHeight="1" x14ac:dyDescent="0.25">
      <c r="B13" s="26" t="s">
        <v>21</v>
      </c>
      <c r="C13" s="26"/>
      <c r="D13" s="10">
        <f>SUM(D7:D12)</f>
        <v>400</v>
      </c>
      <c r="E13" s="24">
        <f>SUM(E7:E12)</f>
        <v>10.873999999999999</v>
      </c>
      <c r="F13" s="24">
        <f>SUM(F7:F12)</f>
        <v>12.882999999999999</v>
      </c>
      <c r="G13" s="24">
        <f>SUM(G7:G12)</f>
        <v>63.478000000000002</v>
      </c>
      <c r="H13" s="24">
        <f>SUM(H7:H12)</f>
        <v>415.71000000000004</v>
      </c>
      <c r="I13" s="9"/>
      <c r="M13" s="26"/>
      <c r="N13" s="23"/>
      <c r="O13" s="23"/>
      <c r="P13" s="23"/>
      <c r="Q13" s="23"/>
      <c r="R13" s="23"/>
      <c r="S13" s="23"/>
      <c r="X13" s="26" t="s">
        <v>21</v>
      </c>
      <c r="Y13" s="26"/>
      <c r="Z13" s="10">
        <f>SUM(Z7:Z12)</f>
        <v>400</v>
      </c>
      <c r="AA13" s="24">
        <f>SUM(AA7:AA12)</f>
        <v>10.873999999999999</v>
      </c>
      <c r="AB13" s="24">
        <f>SUM(AB7:AB12)</f>
        <v>12.882999999999997</v>
      </c>
      <c r="AC13" s="24">
        <f>SUM(AC7:AC12)</f>
        <v>63.478000000000002</v>
      </c>
      <c r="AD13" s="24">
        <f>SUM(AD7:AD12)</f>
        <v>415.71000000000004</v>
      </c>
      <c r="AE13" s="10"/>
      <c r="AI13" s="26"/>
      <c r="AJ13" s="23"/>
      <c r="AK13" s="23"/>
      <c r="AL13" s="23"/>
      <c r="AM13" s="23"/>
      <c r="AN13" s="23"/>
      <c r="AO13" s="23"/>
    </row>
    <row r="14" spans="2:41" ht="31.5" customHeight="1" x14ac:dyDescent="0.25">
      <c r="B14" s="305" t="s">
        <v>22</v>
      </c>
      <c r="C14" s="33"/>
      <c r="D14" s="30"/>
      <c r="E14" s="31"/>
      <c r="F14" s="31"/>
      <c r="G14" s="31"/>
      <c r="H14" s="31"/>
      <c r="I14" s="32"/>
      <c r="M14" s="33"/>
      <c r="N14" s="34"/>
      <c r="O14" s="34"/>
      <c r="P14" s="34"/>
      <c r="Q14" s="34"/>
      <c r="R14" s="34"/>
      <c r="S14" s="35"/>
      <c r="X14" s="305" t="s">
        <v>22</v>
      </c>
      <c r="Y14" s="52"/>
      <c r="Z14" s="30"/>
      <c r="AA14" s="31"/>
      <c r="AB14" s="31"/>
      <c r="AC14" s="31"/>
      <c r="AD14" s="31"/>
      <c r="AE14" s="32"/>
      <c r="AI14" s="33"/>
      <c r="AJ14" s="34"/>
      <c r="AK14" s="34"/>
      <c r="AL14" s="34"/>
      <c r="AM14" s="34"/>
      <c r="AN14" s="34"/>
      <c r="AO14" s="35"/>
    </row>
    <row r="15" spans="2:41" ht="31.5" customHeight="1" x14ac:dyDescent="0.25">
      <c r="B15" s="306"/>
      <c r="C15" s="26" t="s">
        <v>24</v>
      </c>
      <c r="D15" s="10">
        <v>150</v>
      </c>
      <c r="E15" s="24">
        <f>(O15)/N15*D15</f>
        <v>1.095</v>
      </c>
      <c r="F15" s="24">
        <f>(P15)/O15*E15</f>
        <v>2.9999999999999996</v>
      </c>
      <c r="G15" s="24">
        <f>(Q15)/P15*F15</f>
        <v>6.3899999999999988</v>
      </c>
      <c r="H15" s="24">
        <f>R15/N15*D15</f>
        <v>57</v>
      </c>
      <c r="I15" s="9">
        <v>133</v>
      </c>
      <c r="M15" s="26" t="s">
        <v>24</v>
      </c>
      <c r="N15" s="23">
        <v>1000</v>
      </c>
      <c r="O15" s="23">
        <v>7.3</v>
      </c>
      <c r="P15" s="23">
        <v>20</v>
      </c>
      <c r="Q15" s="23">
        <v>42.6</v>
      </c>
      <c r="R15" s="23">
        <v>380</v>
      </c>
      <c r="S15" s="27">
        <v>133</v>
      </c>
      <c r="X15" s="306"/>
      <c r="Y15" s="26" t="s">
        <v>23</v>
      </c>
      <c r="Z15" s="10">
        <v>150</v>
      </c>
      <c r="AA15" s="24">
        <f t="shared" ref="AA15:AA22" si="1">AK15/AJ15*Z15</f>
        <v>1.095</v>
      </c>
      <c r="AB15" s="24">
        <f t="shared" ref="AB15:AB22" si="2">AL15/AJ15*Z15</f>
        <v>3</v>
      </c>
      <c r="AC15" s="24">
        <f t="shared" ref="AC15:AC22" si="3">AM15/AJ15*Z15</f>
        <v>6.39</v>
      </c>
      <c r="AD15" s="24">
        <f t="shared" ref="AD15:AD22" si="4">AN15/AJ15*Z15</f>
        <v>57</v>
      </c>
      <c r="AE15" s="9">
        <v>133</v>
      </c>
      <c r="AI15" s="26" t="s">
        <v>24</v>
      </c>
      <c r="AJ15" s="23">
        <v>1000</v>
      </c>
      <c r="AK15" s="23">
        <v>7.3</v>
      </c>
      <c r="AL15" s="23">
        <v>20</v>
      </c>
      <c r="AM15" s="23">
        <v>42.6</v>
      </c>
      <c r="AN15" s="23">
        <v>380</v>
      </c>
      <c r="AO15" s="27">
        <v>133</v>
      </c>
    </row>
    <row r="16" spans="2:41" ht="31.5" customHeight="1" x14ac:dyDescent="0.25">
      <c r="B16" s="306"/>
      <c r="C16" s="36" t="s">
        <v>25</v>
      </c>
      <c r="D16" s="10">
        <v>10</v>
      </c>
      <c r="E16" s="24"/>
      <c r="F16" s="24"/>
      <c r="G16" s="24"/>
      <c r="H16" s="24"/>
      <c r="I16" s="9"/>
      <c r="M16" s="36" t="s">
        <v>25</v>
      </c>
      <c r="N16" s="23"/>
      <c r="O16" s="23"/>
      <c r="P16" s="23"/>
      <c r="Q16" s="23"/>
      <c r="R16" s="23"/>
      <c r="S16" s="27"/>
      <c r="X16" s="306"/>
      <c r="Y16" s="26" t="s">
        <v>25</v>
      </c>
      <c r="Z16" s="10">
        <v>10</v>
      </c>
      <c r="AA16" s="24"/>
      <c r="AB16" s="24"/>
      <c r="AC16" s="24"/>
      <c r="AD16" s="24"/>
      <c r="AE16" s="9"/>
      <c r="AI16" s="36" t="s">
        <v>25</v>
      </c>
      <c r="AJ16" s="23"/>
      <c r="AK16" s="23"/>
      <c r="AL16" s="23"/>
      <c r="AM16" s="23"/>
      <c r="AN16" s="23"/>
      <c r="AO16" s="27"/>
    </row>
    <row r="17" spans="2:41" ht="45.75" customHeight="1" x14ac:dyDescent="0.25">
      <c r="B17" s="306"/>
      <c r="C17" s="36" t="s">
        <v>27</v>
      </c>
      <c r="D17" s="10">
        <v>50</v>
      </c>
      <c r="E17" s="24">
        <f t="shared" ref="E17:G22" si="5">(O17)/N17*D17</f>
        <v>8.9</v>
      </c>
      <c r="F17" s="24">
        <f t="shared" si="5"/>
        <v>8.75</v>
      </c>
      <c r="G17" s="24">
        <f t="shared" si="5"/>
        <v>7.15</v>
      </c>
      <c r="H17" s="24">
        <f t="shared" ref="H17:H22" si="6">R17/N17*D17</f>
        <v>143</v>
      </c>
      <c r="I17" s="9">
        <v>386</v>
      </c>
      <c r="M17" s="36" t="s">
        <v>27</v>
      </c>
      <c r="N17" s="23">
        <v>100</v>
      </c>
      <c r="O17" s="23">
        <v>17.8</v>
      </c>
      <c r="P17" s="23">
        <v>17.5</v>
      </c>
      <c r="Q17" s="23">
        <v>14.3</v>
      </c>
      <c r="R17" s="23">
        <v>286</v>
      </c>
      <c r="S17" s="27">
        <v>386</v>
      </c>
      <c r="X17" s="306"/>
      <c r="Y17" s="26" t="s">
        <v>26</v>
      </c>
      <c r="Z17" s="10">
        <v>50</v>
      </c>
      <c r="AA17" s="24">
        <f t="shared" si="1"/>
        <v>8.9</v>
      </c>
      <c r="AB17" s="24">
        <f t="shared" si="2"/>
        <v>8.75</v>
      </c>
      <c r="AC17" s="24">
        <f t="shared" si="3"/>
        <v>7.15</v>
      </c>
      <c r="AD17" s="24">
        <f t="shared" si="4"/>
        <v>143</v>
      </c>
      <c r="AE17" s="9">
        <v>386</v>
      </c>
      <c r="AI17" s="36" t="s">
        <v>27</v>
      </c>
      <c r="AJ17" s="23">
        <v>100</v>
      </c>
      <c r="AK17" s="23">
        <v>17.8</v>
      </c>
      <c r="AL17" s="23">
        <v>17.5</v>
      </c>
      <c r="AM17" s="23">
        <v>14.3</v>
      </c>
      <c r="AN17" s="23">
        <v>286</v>
      </c>
      <c r="AO17" s="27">
        <v>386</v>
      </c>
    </row>
    <row r="18" spans="2:41" ht="31.5" customHeight="1" x14ac:dyDescent="0.25">
      <c r="B18" s="318"/>
      <c r="C18" s="36" t="s">
        <v>29</v>
      </c>
      <c r="D18" s="10">
        <v>100</v>
      </c>
      <c r="E18" s="24">
        <f t="shared" si="5"/>
        <v>3.06</v>
      </c>
      <c r="F18" s="24">
        <f t="shared" si="5"/>
        <v>4.4899999999999993</v>
      </c>
      <c r="G18" s="24">
        <f t="shared" si="5"/>
        <v>20.98</v>
      </c>
      <c r="H18" s="24">
        <f t="shared" si="6"/>
        <v>139.5</v>
      </c>
      <c r="I18" s="9">
        <v>248</v>
      </c>
      <c r="M18" s="36" t="s">
        <v>29</v>
      </c>
      <c r="N18" s="23">
        <v>1000</v>
      </c>
      <c r="O18" s="23">
        <v>30.6</v>
      </c>
      <c r="P18" s="23">
        <v>44.9</v>
      </c>
      <c r="Q18" s="23">
        <v>209.8</v>
      </c>
      <c r="R18" s="23">
        <v>1395</v>
      </c>
      <c r="S18" s="27">
        <v>248</v>
      </c>
      <c r="X18" s="318"/>
      <c r="Y18" s="26" t="s">
        <v>28</v>
      </c>
      <c r="Z18" s="10">
        <v>100</v>
      </c>
      <c r="AA18" s="24">
        <f t="shared" si="1"/>
        <v>3.06</v>
      </c>
      <c r="AB18" s="24">
        <f t="shared" si="2"/>
        <v>4.4899999999999993</v>
      </c>
      <c r="AC18" s="24">
        <f t="shared" si="3"/>
        <v>20.98</v>
      </c>
      <c r="AD18" s="24">
        <f t="shared" si="4"/>
        <v>139.5</v>
      </c>
      <c r="AE18" s="9">
        <v>248</v>
      </c>
      <c r="AI18" s="36" t="s">
        <v>29</v>
      </c>
      <c r="AJ18" s="23">
        <v>1000</v>
      </c>
      <c r="AK18" s="23">
        <v>30.6</v>
      </c>
      <c r="AL18" s="23">
        <v>44.9</v>
      </c>
      <c r="AM18" s="23">
        <v>209.8</v>
      </c>
      <c r="AN18" s="23">
        <v>1395</v>
      </c>
      <c r="AO18" s="27">
        <v>248</v>
      </c>
    </row>
    <row r="19" spans="2:41" ht="31.5" customHeight="1" x14ac:dyDescent="0.25">
      <c r="B19" s="318"/>
      <c r="C19" s="36" t="s">
        <v>31</v>
      </c>
      <c r="D19" s="10">
        <v>15</v>
      </c>
      <c r="E19" s="24">
        <f t="shared" si="5"/>
        <v>0.51600000000000001</v>
      </c>
      <c r="F19" s="24">
        <f t="shared" si="5"/>
        <v>3.1875000000000004</v>
      </c>
      <c r="G19" s="24">
        <f t="shared" si="5"/>
        <v>0.94950000000000001</v>
      </c>
      <c r="H19" s="24">
        <f t="shared" si="6"/>
        <v>34.545000000000002</v>
      </c>
      <c r="I19" s="9">
        <v>453</v>
      </c>
      <c r="M19" s="36" t="s">
        <v>31</v>
      </c>
      <c r="N19" s="23">
        <v>1000</v>
      </c>
      <c r="O19" s="23">
        <v>34.4</v>
      </c>
      <c r="P19" s="23">
        <v>212.5</v>
      </c>
      <c r="Q19" s="23">
        <v>63.3</v>
      </c>
      <c r="R19" s="23">
        <v>2303</v>
      </c>
      <c r="S19" s="27">
        <v>453</v>
      </c>
      <c r="X19" s="318"/>
      <c r="Y19" s="26" t="s">
        <v>30</v>
      </c>
      <c r="Z19" s="10">
        <v>15</v>
      </c>
      <c r="AA19" s="24">
        <f t="shared" si="1"/>
        <v>0.51600000000000001</v>
      </c>
      <c r="AB19" s="24">
        <f t="shared" si="2"/>
        <v>3.1875</v>
      </c>
      <c r="AC19" s="24">
        <f t="shared" si="3"/>
        <v>0.9494999999999999</v>
      </c>
      <c r="AD19" s="24">
        <f t="shared" si="4"/>
        <v>34.545000000000002</v>
      </c>
      <c r="AE19" s="9">
        <v>453</v>
      </c>
      <c r="AI19" s="36" t="s">
        <v>31</v>
      </c>
      <c r="AJ19" s="23">
        <v>1000</v>
      </c>
      <c r="AK19" s="23">
        <v>34.4</v>
      </c>
      <c r="AL19" s="23">
        <v>212.5</v>
      </c>
      <c r="AM19" s="23">
        <v>63.3</v>
      </c>
      <c r="AN19" s="23">
        <v>2303</v>
      </c>
      <c r="AO19" s="27">
        <v>453</v>
      </c>
    </row>
    <row r="20" spans="2:41" ht="31.5" customHeight="1" x14ac:dyDescent="0.25">
      <c r="B20" s="318"/>
      <c r="C20" s="26" t="s">
        <v>32</v>
      </c>
      <c r="D20" s="10">
        <v>120</v>
      </c>
      <c r="E20" s="24">
        <f t="shared" si="5"/>
        <v>0.3</v>
      </c>
      <c r="F20" s="24">
        <f t="shared" si="5"/>
        <v>0</v>
      </c>
      <c r="G20" s="24">
        <f>Q20/N20*D20</f>
        <v>16.200000000000003</v>
      </c>
      <c r="H20" s="24">
        <f t="shared" si="6"/>
        <v>66</v>
      </c>
      <c r="I20" s="9">
        <v>527</v>
      </c>
      <c r="M20" s="26" t="s">
        <v>32</v>
      </c>
      <c r="N20" s="23">
        <v>200</v>
      </c>
      <c r="O20" s="23">
        <v>0.5</v>
      </c>
      <c r="P20" s="23">
        <v>0</v>
      </c>
      <c r="Q20" s="23">
        <v>27</v>
      </c>
      <c r="R20" s="23">
        <v>110</v>
      </c>
      <c r="S20" s="27">
        <v>527</v>
      </c>
      <c r="X20" s="318"/>
      <c r="Y20" s="26" t="s">
        <v>32</v>
      </c>
      <c r="Z20" s="10">
        <v>120</v>
      </c>
      <c r="AA20" s="24">
        <f t="shared" si="1"/>
        <v>0.3</v>
      </c>
      <c r="AB20" s="24">
        <f t="shared" si="2"/>
        <v>0</v>
      </c>
      <c r="AC20" s="24">
        <f t="shared" si="3"/>
        <v>16.200000000000003</v>
      </c>
      <c r="AD20" s="24">
        <f t="shared" si="4"/>
        <v>66</v>
      </c>
      <c r="AE20" s="9">
        <v>527</v>
      </c>
      <c r="AI20" s="26" t="s">
        <v>32</v>
      </c>
      <c r="AJ20" s="23">
        <v>200</v>
      </c>
      <c r="AK20" s="23">
        <v>0.5</v>
      </c>
      <c r="AL20" s="23">
        <v>0</v>
      </c>
      <c r="AM20" s="23">
        <v>27</v>
      </c>
      <c r="AN20" s="23">
        <v>110</v>
      </c>
      <c r="AO20" s="27">
        <v>527</v>
      </c>
    </row>
    <row r="21" spans="2:41" ht="31.5" customHeight="1" x14ac:dyDescent="0.25">
      <c r="B21" s="360"/>
      <c r="C21" s="26" t="s">
        <v>33</v>
      </c>
      <c r="D21" s="10">
        <v>40</v>
      </c>
      <c r="E21" s="24">
        <f t="shared" si="5"/>
        <v>3.04</v>
      </c>
      <c r="F21" s="24">
        <f t="shared" si="5"/>
        <v>0.32</v>
      </c>
      <c r="G21" s="24">
        <f t="shared" si="5"/>
        <v>19.68</v>
      </c>
      <c r="H21" s="24">
        <f t="shared" si="6"/>
        <v>94</v>
      </c>
      <c r="I21" s="9">
        <v>114</v>
      </c>
      <c r="M21" s="26" t="s">
        <v>33</v>
      </c>
      <c r="N21" s="23">
        <v>100</v>
      </c>
      <c r="O21" s="23">
        <v>7.6</v>
      </c>
      <c r="P21" s="23">
        <v>0.8</v>
      </c>
      <c r="Q21" s="23">
        <v>49.2</v>
      </c>
      <c r="R21" s="23">
        <v>235</v>
      </c>
      <c r="S21" s="27">
        <v>114</v>
      </c>
      <c r="X21" s="360"/>
      <c r="Y21" s="26" t="s">
        <v>33</v>
      </c>
      <c r="Z21" s="10">
        <v>40</v>
      </c>
      <c r="AA21" s="24">
        <f t="shared" si="1"/>
        <v>3.04</v>
      </c>
      <c r="AB21" s="24">
        <f t="shared" si="2"/>
        <v>0.32</v>
      </c>
      <c r="AC21" s="24">
        <f t="shared" si="3"/>
        <v>19.680000000000003</v>
      </c>
      <c r="AD21" s="24">
        <f t="shared" si="4"/>
        <v>94</v>
      </c>
      <c r="AE21" s="9">
        <v>114</v>
      </c>
      <c r="AI21" s="26" t="s">
        <v>33</v>
      </c>
      <c r="AJ21" s="23">
        <v>100</v>
      </c>
      <c r="AK21" s="23">
        <v>7.6</v>
      </c>
      <c r="AL21" s="23">
        <v>0.8</v>
      </c>
      <c r="AM21" s="23">
        <v>49.2</v>
      </c>
      <c r="AN21" s="23">
        <v>235</v>
      </c>
      <c r="AO21" s="27">
        <v>114</v>
      </c>
    </row>
    <row r="22" spans="2:41" ht="31.5" customHeight="1" x14ac:dyDescent="0.25">
      <c r="B22" s="361"/>
      <c r="C22" s="26" t="s">
        <v>34</v>
      </c>
      <c r="D22" s="10">
        <v>40</v>
      </c>
      <c r="E22" s="24">
        <f t="shared" si="5"/>
        <v>2.64</v>
      </c>
      <c r="F22" s="24">
        <f t="shared" si="5"/>
        <v>0.48000000000000004</v>
      </c>
      <c r="G22" s="24">
        <f t="shared" si="5"/>
        <v>13.360000000000001</v>
      </c>
      <c r="H22" s="24">
        <f t="shared" si="6"/>
        <v>69.599999999999994</v>
      </c>
      <c r="I22" s="9">
        <v>115</v>
      </c>
      <c r="M22" s="26" t="s">
        <v>34</v>
      </c>
      <c r="N22" s="23">
        <v>100</v>
      </c>
      <c r="O22" s="23">
        <v>6.6</v>
      </c>
      <c r="P22" s="23">
        <v>1.2</v>
      </c>
      <c r="Q22" s="23">
        <v>33.4</v>
      </c>
      <c r="R22" s="23">
        <v>174</v>
      </c>
      <c r="S22" s="27">
        <v>115</v>
      </c>
      <c r="X22" s="361"/>
      <c r="Y22" s="26" t="s">
        <v>34</v>
      </c>
      <c r="Z22" s="10">
        <v>40</v>
      </c>
      <c r="AA22" s="24">
        <f t="shared" si="1"/>
        <v>2.64</v>
      </c>
      <c r="AB22" s="24">
        <f t="shared" si="2"/>
        <v>0.48</v>
      </c>
      <c r="AC22" s="24">
        <f t="shared" si="3"/>
        <v>13.36</v>
      </c>
      <c r="AD22" s="24">
        <f t="shared" si="4"/>
        <v>69.599999999999994</v>
      </c>
      <c r="AE22" s="9">
        <v>115</v>
      </c>
      <c r="AI22" s="26" t="s">
        <v>34</v>
      </c>
      <c r="AJ22" s="23">
        <v>100</v>
      </c>
      <c r="AK22" s="23">
        <v>6.6</v>
      </c>
      <c r="AL22" s="23">
        <v>1.2</v>
      </c>
      <c r="AM22" s="23">
        <v>33.4</v>
      </c>
      <c r="AN22" s="23">
        <v>174</v>
      </c>
      <c r="AO22" s="27">
        <v>115</v>
      </c>
    </row>
    <row r="23" spans="2:41" ht="31.5" customHeight="1" x14ac:dyDescent="0.25">
      <c r="B23" s="26" t="s">
        <v>35</v>
      </c>
      <c r="C23" s="26"/>
      <c r="D23" s="10">
        <f>SUM(D14:D22)</f>
        <v>525</v>
      </c>
      <c r="E23" s="24">
        <f>SUM(E14:E22)</f>
        <v>19.551000000000002</v>
      </c>
      <c r="F23" s="24">
        <f>SUM(F14:F22)</f>
        <v>20.227499999999999</v>
      </c>
      <c r="G23" s="24">
        <f>SUM(G14:G22)</f>
        <v>84.709500000000006</v>
      </c>
      <c r="H23" s="24">
        <f>SUM(H14:H22)</f>
        <v>603.6450000000001</v>
      </c>
      <c r="I23" s="9"/>
      <c r="M23" s="26"/>
      <c r="N23" s="23"/>
      <c r="O23" s="23"/>
      <c r="P23" s="23"/>
      <c r="Q23" s="23"/>
      <c r="R23" s="23"/>
      <c r="S23" s="27"/>
      <c r="X23" s="26" t="s">
        <v>35</v>
      </c>
      <c r="Y23" s="26"/>
      <c r="Z23" s="10">
        <f>SUM(Z14:Z22)</f>
        <v>525</v>
      </c>
      <c r="AA23" s="24">
        <f>SUM(AA14:AA22)</f>
        <v>19.551000000000002</v>
      </c>
      <c r="AB23" s="24">
        <f>SUM(AB14:AB22)</f>
        <v>20.227499999999999</v>
      </c>
      <c r="AC23" s="24">
        <f>SUM(AC14:AC22)</f>
        <v>84.709500000000006</v>
      </c>
      <c r="AD23" s="24">
        <f>SUM(AD14:AD22)</f>
        <v>603.6450000000001</v>
      </c>
      <c r="AE23" s="9"/>
      <c r="AI23" s="26"/>
      <c r="AJ23" s="23"/>
      <c r="AK23" s="23"/>
      <c r="AL23" s="23"/>
      <c r="AM23" s="23"/>
      <c r="AN23" s="23"/>
      <c r="AO23" s="27"/>
    </row>
    <row r="24" spans="2:41" ht="31.5" customHeight="1" x14ac:dyDescent="0.25">
      <c r="B24" s="302" t="s">
        <v>36</v>
      </c>
      <c r="C24" s="26" t="s">
        <v>37</v>
      </c>
      <c r="D24" s="10">
        <v>30</v>
      </c>
      <c r="E24" s="24">
        <f t="shared" ref="E24:G25" si="7">(O24)/N24*D24</f>
        <v>2.25</v>
      </c>
      <c r="F24" s="24">
        <f t="shared" si="7"/>
        <v>2.9400000000000004</v>
      </c>
      <c r="G24" s="24">
        <f t="shared" si="7"/>
        <v>22.320000000000004</v>
      </c>
      <c r="H24" s="24">
        <f>R24/N24*D24</f>
        <v>125.1</v>
      </c>
      <c r="I24" s="9">
        <v>609</v>
      </c>
      <c r="M24" s="26" t="s">
        <v>37</v>
      </c>
      <c r="N24" s="23">
        <v>100</v>
      </c>
      <c r="O24" s="23">
        <v>7.5</v>
      </c>
      <c r="P24" s="23">
        <v>9.8000000000000007</v>
      </c>
      <c r="Q24" s="23">
        <v>74.400000000000006</v>
      </c>
      <c r="R24" s="23">
        <v>417</v>
      </c>
      <c r="S24" s="27">
        <v>609</v>
      </c>
      <c r="X24" s="302" t="s">
        <v>36</v>
      </c>
      <c r="Y24" s="26" t="s">
        <v>37</v>
      </c>
      <c r="Z24" s="10">
        <v>30</v>
      </c>
      <c r="AA24" s="24">
        <f>AK24/AJ24*Z24</f>
        <v>2.25</v>
      </c>
      <c r="AB24" s="24">
        <f>AL24/AJ24*Z24</f>
        <v>2.94</v>
      </c>
      <c r="AC24" s="24">
        <f>AM24/AJ24*Z24</f>
        <v>22.320000000000004</v>
      </c>
      <c r="AD24" s="24">
        <f>AN24/AJ24*Z24</f>
        <v>125.1</v>
      </c>
      <c r="AE24" s="9">
        <v>609</v>
      </c>
      <c r="AI24" s="26" t="s">
        <v>37</v>
      </c>
      <c r="AJ24" s="23">
        <v>100</v>
      </c>
      <c r="AK24" s="23">
        <v>7.5</v>
      </c>
      <c r="AL24" s="23">
        <v>9.8000000000000007</v>
      </c>
      <c r="AM24" s="23">
        <v>74.400000000000006</v>
      </c>
      <c r="AN24" s="23">
        <v>417</v>
      </c>
      <c r="AO24" s="27">
        <v>609</v>
      </c>
    </row>
    <row r="25" spans="2:41" ht="31.5" customHeight="1" x14ac:dyDescent="0.25">
      <c r="B25" s="302"/>
      <c r="C25" s="26" t="s">
        <v>38</v>
      </c>
      <c r="D25" s="10">
        <v>150</v>
      </c>
      <c r="E25" s="24">
        <f t="shared" si="7"/>
        <v>7.4999999999999997E-2</v>
      </c>
      <c r="F25" s="24">
        <f t="shared" si="7"/>
        <v>0</v>
      </c>
      <c r="G25" s="24">
        <f>Q25/N25*D25</f>
        <v>11.25</v>
      </c>
      <c r="H25" s="24">
        <f>R25/N25*D25</f>
        <v>45</v>
      </c>
      <c r="I25" s="9">
        <v>502</v>
      </c>
      <c r="M25" s="26" t="s">
        <v>38</v>
      </c>
      <c r="N25" s="23">
        <v>200</v>
      </c>
      <c r="O25" s="23">
        <v>0.1</v>
      </c>
      <c r="P25" s="23">
        <v>0</v>
      </c>
      <c r="Q25" s="23">
        <v>15</v>
      </c>
      <c r="R25" s="23">
        <v>60</v>
      </c>
      <c r="S25" s="27">
        <v>502</v>
      </c>
      <c r="X25" s="302"/>
      <c r="Y25" s="26" t="s">
        <v>38</v>
      </c>
      <c r="Z25" s="10">
        <v>150</v>
      </c>
      <c r="AA25" s="24">
        <f>AK25/AJ25*Z25</f>
        <v>7.4999999999999997E-2</v>
      </c>
      <c r="AB25" s="24">
        <f>AL25/AJ25*Z25</f>
        <v>0</v>
      </c>
      <c r="AC25" s="24">
        <f>AM25/AJ25*Z25</f>
        <v>11.25</v>
      </c>
      <c r="AD25" s="24">
        <f>AN25/AJ25*Z25</f>
        <v>45</v>
      </c>
      <c r="AE25" s="9">
        <v>502</v>
      </c>
      <c r="AI25" s="26" t="s">
        <v>38</v>
      </c>
      <c r="AJ25" s="23">
        <v>200</v>
      </c>
      <c r="AK25" s="23">
        <v>0.1</v>
      </c>
      <c r="AL25" s="23">
        <v>0</v>
      </c>
      <c r="AM25" s="23">
        <v>15</v>
      </c>
      <c r="AN25" s="23">
        <v>60</v>
      </c>
      <c r="AO25" s="27">
        <v>502</v>
      </c>
    </row>
    <row r="26" spans="2:41" ht="31.5" customHeight="1" x14ac:dyDescent="0.25">
      <c r="B26" s="26" t="s">
        <v>39</v>
      </c>
      <c r="C26" s="26"/>
      <c r="D26" s="10">
        <f>SUM(D24:D25)</f>
        <v>180</v>
      </c>
      <c r="E26" s="24">
        <f>SUM(E24:E25)</f>
        <v>2.3250000000000002</v>
      </c>
      <c r="F26" s="24">
        <f>SUM(F24:F25)</f>
        <v>2.9400000000000004</v>
      </c>
      <c r="G26" s="24">
        <f>SUM(G24:G25)</f>
        <v>33.570000000000007</v>
      </c>
      <c r="H26" s="24">
        <f>SUM(H24:H25)</f>
        <v>170.1</v>
      </c>
      <c r="I26" s="9"/>
      <c r="M26" s="26"/>
      <c r="N26" s="23"/>
      <c r="O26" s="23"/>
      <c r="P26" s="23"/>
      <c r="Q26" s="23"/>
      <c r="R26" s="23"/>
      <c r="S26" s="27"/>
      <c r="X26" s="26" t="s">
        <v>39</v>
      </c>
      <c r="Y26" s="26"/>
      <c r="Z26" s="10">
        <f>SUM(Z24:Z25)</f>
        <v>180</v>
      </c>
      <c r="AA26" s="24">
        <f>SUM(AA24:AA25)</f>
        <v>2.3250000000000002</v>
      </c>
      <c r="AB26" s="24">
        <f>SUM(AB24:AB25)</f>
        <v>2.94</v>
      </c>
      <c r="AC26" s="24">
        <f>SUM(AC24:AC25)</f>
        <v>33.570000000000007</v>
      </c>
      <c r="AD26" s="24">
        <f>SUM(AD24:AD25)</f>
        <v>170.1</v>
      </c>
      <c r="AE26" s="9"/>
      <c r="AI26" s="26"/>
      <c r="AJ26" s="23"/>
      <c r="AK26" s="23"/>
      <c r="AL26" s="23"/>
      <c r="AM26" s="23"/>
      <c r="AN26" s="23"/>
      <c r="AO26" s="27"/>
    </row>
    <row r="27" spans="2:41" ht="31.5" customHeight="1" x14ac:dyDescent="0.25">
      <c r="B27" s="305" t="s">
        <v>40</v>
      </c>
      <c r="C27" s="26" t="s">
        <v>41</v>
      </c>
      <c r="D27" s="10">
        <v>25</v>
      </c>
      <c r="E27" s="24">
        <f t="shared" ref="E27:G29" si="8">(O27)/N27*D27</f>
        <v>2.4</v>
      </c>
      <c r="F27" s="24">
        <f t="shared" si="8"/>
        <v>5.0750000000000002</v>
      </c>
      <c r="G27" s="24">
        <f t="shared" si="8"/>
        <v>0.95</v>
      </c>
      <c r="H27" s="24">
        <f>R27/N27*D27</f>
        <v>59</v>
      </c>
      <c r="I27" s="9">
        <v>359</v>
      </c>
      <c r="M27" s="26" t="s">
        <v>41</v>
      </c>
      <c r="N27" s="23">
        <v>100</v>
      </c>
      <c r="O27" s="23">
        <v>9.6</v>
      </c>
      <c r="P27" s="23">
        <v>20.3</v>
      </c>
      <c r="Q27" s="23">
        <v>3.8</v>
      </c>
      <c r="R27" s="23">
        <v>236</v>
      </c>
      <c r="S27" s="27">
        <v>359</v>
      </c>
      <c r="X27" s="305" t="s">
        <v>40</v>
      </c>
      <c r="Y27" s="41" t="s">
        <v>42</v>
      </c>
      <c r="Z27" s="39">
        <v>50</v>
      </c>
      <c r="AA27" s="24">
        <f>AK27/AJ27*Z27</f>
        <v>0.45000000000000007</v>
      </c>
      <c r="AB27" s="24">
        <f>AL27/AJ27*Z27</f>
        <v>2.5499999999999998</v>
      </c>
      <c r="AC27" s="24">
        <f>AM27/AJ27*Z27</f>
        <v>1.8000000000000003</v>
      </c>
      <c r="AD27" s="24">
        <f>AN27/AJ27*Z27</f>
        <v>32</v>
      </c>
      <c r="AE27" s="40">
        <v>31</v>
      </c>
      <c r="AI27" s="41" t="s">
        <v>42</v>
      </c>
      <c r="AJ27" s="42">
        <v>100</v>
      </c>
      <c r="AK27" s="42">
        <v>0.9</v>
      </c>
      <c r="AL27" s="42">
        <v>5.0999999999999996</v>
      </c>
      <c r="AM27" s="42">
        <v>3.6</v>
      </c>
      <c r="AN27" s="42">
        <v>64</v>
      </c>
      <c r="AO27" s="43">
        <v>31</v>
      </c>
    </row>
    <row r="28" spans="2:41" ht="31.5" customHeight="1" x14ac:dyDescent="0.25">
      <c r="B28" s="364"/>
      <c r="C28" s="26" t="s">
        <v>43</v>
      </c>
      <c r="D28" s="10">
        <v>150</v>
      </c>
      <c r="E28" s="24">
        <f t="shared" si="8"/>
        <v>7.8571428571428577</v>
      </c>
      <c r="F28" s="24">
        <f t="shared" si="8"/>
        <v>12.428571428571429</v>
      </c>
      <c r="G28" s="24">
        <f t="shared" si="8"/>
        <v>12.285714285714286</v>
      </c>
      <c r="H28" s="24">
        <f>R28/N28*D28</f>
        <v>137.14285714285714</v>
      </c>
      <c r="I28" s="9">
        <v>225</v>
      </c>
      <c r="M28" s="26" t="s">
        <v>43</v>
      </c>
      <c r="N28" s="23">
        <v>105</v>
      </c>
      <c r="O28" s="23">
        <v>5.5</v>
      </c>
      <c r="P28" s="23">
        <v>8.6999999999999993</v>
      </c>
      <c r="Q28" s="23">
        <v>8.6</v>
      </c>
      <c r="R28" s="23">
        <v>96</v>
      </c>
      <c r="S28" s="27">
        <v>225</v>
      </c>
      <c r="X28" s="364"/>
      <c r="Y28" s="26" t="s">
        <v>44</v>
      </c>
      <c r="Z28" s="10">
        <v>100</v>
      </c>
      <c r="AA28" s="24">
        <f>AK28/AJ28*Z28</f>
        <v>3.7000000000000006</v>
      </c>
      <c r="AB28" s="24">
        <f>AL28/AJ28*Z28</f>
        <v>6.1</v>
      </c>
      <c r="AC28" s="24">
        <f>AM28/AJ28*Z28</f>
        <v>12.7</v>
      </c>
      <c r="AD28" s="24">
        <f>AN28/AJ28*Z28</f>
        <v>141</v>
      </c>
      <c r="AE28" s="9">
        <v>214</v>
      </c>
      <c r="AI28" s="26" t="s">
        <v>44</v>
      </c>
      <c r="AJ28" s="23">
        <v>100</v>
      </c>
      <c r="AK28" s="23">
        <v>3.7</v>
      </c>
      <c r="AL28" s="23">
        <v>6.1</v>
      </c>
      <c r="AM28" s="23">
        <v>12.7</v>
      </c>
      <c r="AN28" s="23">
        <v>141</v>
      </c>
      <c r="AO28" s="27">
        <v>214</v>
      </c>
    </row>
    <row r="29" spans="2:41" ht="31.5" customHeight="1" x14ac:dyDescent="0.25">
      <c r="B29" s="364"/>
      <c r="C29" s="26" t="s">
        <v>45</v>
      </c>
      <c r="D29" s="10">
        <v>150</v>
      </c>
      <c r="E29" s="24">
        <f t="shared" si="8"/>
        <v>0.52499999999999991</v>
      </c>
      <c r="F29" s="24">
        <f t="shared" si="8"/>
        <v>0.22499999999999998</v>
      </c>
      <c r="G29" s="24">
        <f t="shared" si="8"/>
        <v>17.099999999999998</v>
      </c>
      <c r="H29" s="24">
        <f>R29/N29*D29</f>
        <v>72.75</v>
      </c>
      <c r="I29" s="9">
        <v>538</v>
      </c>
      <c r="M29" s="26" t="s">
        <v>45</v>
      </c>
      <c r="N29" s="23">
        <v>200</v>
      </c>
      <c r="O29" s="23">
        <v>0.7</v>
      </c>
      <c r="P29" s="23">
        <v>0.3</v>
      </c>
      <c r="Q29" s="23">
        <v>22.8</v>
      </c>
      <c r="R29" s="23">
        <v>97</v>
      </c>
      <c r="S29" s="27">
        <v>538</v>
      </c>
      <c r="X29" s="364"/>
      <c r="Y29" s="26" t="s">
        <v>45</v>
      </c>
      <c r="Z29" s="10">
        <v>150</v>
      </c>
      <c r="AA29" s="24">
        <f>AK29/AJ29*Z29</f>
        <v>0.52499999999999991</v>
      </c>
      <c r="AB29" s="24">
        <f>AL29/AJ29*Z29</f>
        <v>0.22500000000000001</v>
      </c>
      <c r="AC29" s="24">
        <f>AM29/AJ29*Z29</f>
        <v>17.100000000000001</v>
      </c>
      <c r="AD29" s="24">
        <f>AN29/AJ29*Z29</f>
        <v>72.75</v>
      </c>
      <c r="AE29" s="9">
        <v>538</v>
      </c>
      <c r="AI29" s="26" t="s">
        <v>45</v>
      </c>
      <c r="AJ29" s="23">
        <v>200</v>
      </c>
      <c r="AK29" s="23">
        <v>0.7</v>
      </c>
      <c r="AL29" s="23">
        <v>0.3</v>
      </c>
      <c r="AM29" s="23">
        <v>22.8</v>
      </c>
      <c r="AN29" s="23">
        <v>97</v>
      </c>
      <c r="AO29" s="27">
        <v>538</v>
      </c>
    </row>
    <row r="30" spans="2:41" ht="31.5" customHeight="1" x14ac:dyDescent="0.25">
      <c r="B30" s="364"/>
      <c r="C30" s="26" t="s">
        <v>46</v>
      </c>
      <c r="D30" s="10"/>
      <c r="E30" s="24"/>
      <c r="F30" s="24"/>
      <c r="G30" s="24"/>
      <c r="H30" s="24"/>
      <c r="I30" s="9"/>
      <c r="M30" s="26" t="s">
        <v>46</v>
      </c>
      <c r="N30" s="23"/>
      <c r="O30" s="23"/>
      <c r="P30" s="23"/>
      <c r="Q30" s="23"/>
      <c r="R30" s="23"/>
      <c r="S30" s="27"/>
      <c r="X30" s="364"/>
      <c r="Y30" s="26" t="s">
        <v>46</v>
      </c>
      <c r="Z30" s="10"/>
      <c r="AA30" s="24"/>
      <c r="AB30" s="24"/>
      <c r="AC30" s="24"/>
      <c r="AD30" s="24"/>
      <c r="AE30" s="9"/>
      <c r="AI30" s="26" t="s">
        <v>46</v>
      </c>
      <c r="AJ30" s="23"/>
      <c r="AK30" s="23"/>
      <c r="AL30" s="23"/>
      <c r="AM30" s="23"/>
      <c r="AN30" s="23"/>
      <c r="AO30" s="27"/>
    </row>
    <row r="31" spans="2:41" ht="31.5" customHeight="1" x14ac:dyDescent="0.25">
      <c r="B31" s="364"/>
      <c r="C31" s="44"/>
      <c r="D31" s="10"/>
      <c r="E31" s="24"/>
      <c r="F31" s="24"/>
      <c r="G31" s="24"/>
      <c r="H31" s="24"/>
      <c r="I31" s="9"/>
      <c r="M31" s="44"/>
      <c r="N31" s="23"/>
      <c r="O31" s="23"/>
      <c r="P31" s="23"/>
      <c r="Q31" s="23"/>
      <c r="R31" s="23"/>
      <c r="S31" s="27"/>
      <c r="X31" s="364"/>
      <c r="Y31" s="44"/>
      <c r="Z31" s="10"/>
      <c r="AA31" s="24"/>
      <c r="AB31" s="24"/>
      <c r="AC31" s="24"/>
      <c r="AD31" s="24"/>
      <c r="AE31" s="9"/>
      <c r="AI31" s="44"/>
      <c r="AJ31" s="23"/>
      <c r="AK31" s="23"/>
      <c r="AL31" s="23"/>
      <c r="AM31" s="23"/>
      <c r="AN31" s="23"/>
      <c r="AO31" s="27"/>
    </row>
    <row r="32" spans="2:41" ht="31.5" customHeight="1" x14ac:dyDescent="0.25">
      <c r="B32" s="414"/>
      <c r="C32" s="26"/>
      <c r="D32" s="10"/>
      <c r="E32" s="24"/>
      <c r="F32" s="24"/>
      <c r="G32" s="24"/>
      <c r="H32" s="24"/>
      <c r="I32" s="9"/>
      <c r="M32" s="26"/>
      <c r="N32" s="23"/>
      <c r="O32" s="23"/>
      <c r="P32" s="23"/>
      <c r="Q32" s="23"/>
      <c r="R32" s="23"/>
      <c r="S32" s="27"/>
      <c r="X32" s="414"/>
      <c r="Y32" s="26"/>
      <c r="Z32" s="10"/>
      <c r="AA32" s="24"/>
      <c r="AB32" s="24"/>
      <c r="AC32" s="24"/>
      <c r="AD32" s="24"/>
      <c r="AE32" s="9"/>
      <c r="AI32" s="26"/>
      <c r="AJ32" s="23"/>
      <c r="AK32" s="23"/>
      <c r="AL32" s="23"/>
      <c r="AM32" s="23"/>
      <c r="AN32" s="23"/>
      <c r="AO32" s="27"/>
    </row>
    <row r="33" spans="2:41" ht="31.5" customHeight="1" x14ac:dyDescent="0.25">
      <c r="B33" s="26" t="s">
        <v>47</v>
      </c>
      <c r="C33" s="26"/>
      <c r="D33" s="10">
        <f>SUM(D27:D32)</f>
        <v>325</v>
      </c>
      <c r="E33" s="24">
        <f>SUM(E28:E32)</f>
        <v>8.382142857142858</v>
      </c>
      <c r="F33" s="24">
        <f>SUM(F28:F32)</f>
        <v>12.653571428571428</v>
      </c>
      <c r="G33" s="24">
        <f>SUM(G28:G32)</f>
        <v>29.385714285714286</v>
      </c>
      <c r="H33" s="24">
        <f>SUM(H28:H32)</f>
        <v>209.89285714285714</v>
      </c>
      <c r="I33" s="9"/>
      <c r="M33" s="26"/>
      <c r="N33" s="23"/>
      <c r="O33" s="23"/>
      <c r="P33" s="23"/>
      <c r="Q33" s="23"/>
      <c r="R33" s="23"/>
      <c r="S33" s="23"/>
      <c r="X33" s="26" t="s">
        <v>47</v>
      </c>
      <c r="Y33" s="26"/>
      <c r="Z33" s="10">
        <f>SUM(Z27:Z32)</f>
        <v>300</v>
      </c>
      <c r="AA33" s="24">
        <f>SUM(AA28:AA32)</f>
        <v>4.2250000000000005</v>
      </c>
      <c r="AB33" s="24">
        <f>SUM(AB28:AB32)</f>
        <v>6.3249999999999993</v>
      </c>
      <c r="AC33" s="24">
        <f>SUM(AC28:AC32)</f>
        <v>29.8</v>
      </c>
      <c r="AD33" s="24">
        <f>SUM(AD28:AD32)</f>
        <v>213.75</v>
      </c>
      <c r="AE33" s="10"/>
      <c r="AI33" s="26"/>
      <c r="AJ33" s="23"/>
      <c r="AK33" s="23"/>
      <c r="AL33" s="23"/>
      <c r="AM33" s="23"/>
      <c r="AN33" s="23"/>
      <c r="AO33" s="23"/>
    </row>
    <row r="34" spans="2:41" ht="31.5" customHeight="1" x14ac:dyDescent="0.25">
      <c r="B34" s="26" t="s">
        <v>48</v>
      </c>
      <c r="C34" s="26"/>
      <c r="D34" s="24">
        <f>D33+D26+D23+D13</f>
        <v>1430</v>
      </c>
      <c r="E34" s="24">
        <f>E33+E26+E23+E13</f>
        <v>41.13214285714286</v>
      </c>
      <c r="F34" s="24">
        <f>F33+F26+F23+F13</f>
        <v>48.704071428571424</v>
      </c>
      <c r="G34" s="24">
        <f>G33+G26+G23+G13</f>
        <v>211.14321428571429</v>
      </c>
      <c r="H34" s="24">
        <f>H33+H26+H23+H13</f>
        <v>1399.3478571428573</v>
      </c>
      <c r="I34" s="9"/>
      <c r="M34" s="26"/>
      <c r="N34" s="23"/>
      <c r="O34" s="23"/>
      <c r="P34" s="23"/>
      <c r="Q34" s="23"/>
      <c r="R34" s="23"/>
      <c r="S34" s="23"/>
      <c r="X34" s="26" t="s">
        <v>48</v>
      </c>
      <c r="Y34" s="26"/>
      <c r="Z34" s="10">
        <f>Z33+Z26+Z23+Z13</f>
        <v>1405</v>
      </c>
      <c r="AA34" s="24">
        <f>AA33+AA26+AA23+AA13</f>
        <v>36.975000000000001</v>
      </c>
      <c r="AB34" s="24">
        <f>AB33+AB26+AB23+AB13</f>
        <v>42.375499999999995</v>
      </c>
      <c r="AC34" s="24">
        <f>AC33+AC26+AC23+AC13</f>
        <v>211.5575</v>
      </c>
      <c r="AD34" s="24">
        <f>AD33+AD26+AD23+AD13</f>
        <v>1403.2050000000002</v>
      </c>
      <c r="AE34" s="10"/>
      <c r="AI34" s="26"/>
      <c r="AJ34" s="23"/>
      <c r="AK34" s="23"/>
      <c r="AL34" s="23"/>
      <c r="AM34" s="23"/>
      <c r="AN34" s="23"/>
      <c r="AO34" s="23"/>
    </row>
    <row r="35" spans="2:41" ht="31.5" customHeight="1" x14ac:dyDescent="0.25">
      <c r="B35" s="45" t="s">
        <v>179</v>
      </c>
      <c r="C35" s="47"/>
      <c r="D35" s="47">
        <v>1400</v>
      </c>
      <c r="E35" s="47">
        <v>42</v>
      </c>
      <c r="F35" s="47">
        <v>47</v>
      </c>
      <c r="G35" s="47">
        <v>203</v>
      </c>
      <c r="H35" s="47">
        <v>1400</v>
      </c>
      <c r="I35" s="48"/>
      <c r="M35" s="47"/>
      <c r="N35" s="49"/>
      <c r="O35" s="49"/>
      <c r="P35" s="49"/>
      <c r="Q35" s="49"/>
      <c r="R35" s="49"/>
      <c r="S35" s="50"/>
      <c r="X35" s="45" t="s">
        <v>179</v>
      </c>
      <c r="Y35" s="47"/>
      <c r="Z35" s="47">
        <v>1400</v>
      </c>
      <c r="AA35" s="47">
        <v>42</v>
      </c>
      <c r="AB35" s="47">
        <v>47</v>
      </c>
      <c r="AC35" s="47">
        <v>203</v>
      </c>
      <c r="AD35" s="47">
        <v>1400</v>
      </c>
      <c r="AE35" s="48"/>
      <c r="AI35" s="47"/>
      <c r="AJ35" s="49"/>
      <c r="AK35" s="49"/>
      <c r="AL35" s="49"/>
      <c r="AM35" s="49"/>
      <c r="AN35" s="49"/>
      <c r="AO35" s="50"/>
    </row>
    <row r="36" spans="2:41" ht="31.5" customHeight="1" x14ac:dyDescent="0.25">
      <c r="B36" s="324" t="s">
        <v>5</v>
      </c>
      <c r="C36" s="324" t="s">
        <v>6</v>
      </c>
      <c r="D36" s="324" t="s">
        <v>7</v>
      </c>
      <c r="E36" s="324" t="s">
        <v>8</v>
      </c>
      <c r="F36" s="324"/>
      <c r="G36" s="324"/>
      <c r="H36" s="324" t="s">
        <v>9</v>
      </c>
      <c r="I36" s="326" t="s">
        <v>10</v>
      </c>
      <c r="M36" s="324" t="s">
        <v>6</v>
      </c>
      <c r="N36" s="310" t="s">
        <v>7</v>
      </c>
      <c r="O36" s="310" t="s">
        <v>8</v>
      </c>
      <c r="P36" s="310"/>
      <c r="Q36" s="310"/>
      <c r="R36" s="310" t="s">
        <v>9</v>
      </c>
      <c r="S36" s="314" t="s">
        <v>10</v>
      </c>
      <c r="X36" s="415" t="s">
        <v>5</v>
      </c>
      <c r="Y36" s="324" t="s">
        <v>6</v>
      </c>
      <c r="Z36" s="324" t="s">
        <v>7</v>
      </c>
      <c r="AA36" s="325" t="s">
        <v>8</v>
      </c>
      <c r="AB36" s="325"/>
      <c r="AC36" s="325"/>
      <c r="AD36" s="325" t="s">
        <v>9</v>
      </c>
      <c r="AE36" s="326" t="s">
        <v>10</v>
      </c>
      <c r="AI36" s="324" t="s">
        <v>6</v>
      </c>
      <c r="AJ36" s="310" t="s">
        <v>7</v>
      </c>
      <c r="AK36" s="310" t="s">
        <v>8</v>
      </c>
      <c r="AL36" s="310"/>
      <c r="AM36" s="310"/>
      <c r="AN36" s="310" t="s">
        <v>9</v>
      </c>
      <c r="AO36" s="314" t="s">
        <v>10</v>
      </c>
    </row>
    <row r="37" spans="2:41" ht="31.5" customHeight="1" x14ac:dyDescent="0.25">
      <c r="B37" s="324"/>
      <c r="C37" s="324"/>
      <c r="D37" s="324"/>
      <c r="E37" s="10" t="s">
        <v>11</v>
      </c>
      <c r="F37" s="10" t="s">
        <v>12</v>
      </c>
      <c r="G37" s="10" t="s">
        <v>13</v>
      </c>
      <c r="H37" s="324"/>
      <c r="I37" s="326"/>
      <c r="M37" s="324"/>
      <c r="N37" s="310"/>
      <c r="O37" s="23" t="s">
        <v>11</v>
      </c>
      <c r="P37" s="23" t="s">
        <v>12</v>
      </c>
      <c r="Q37" s="23" t="s">
        <v>13</v>
      </c>
      <c r="R37" s="310"/>
      <c r="S37" s="314"/>
      <c r="X37" s="415"/>
      <c r="Y37" s="324"/>
      <c r="Z37" s="324"/>
      <c r="AA37" s="24" t="s">
        <v>11</v>
      </c>
      <c r="AB37" s="24" t="s">
        <v>12</v>
      </c>
      <c r="AC37" s="24" t="s">
        <v>13</v>
      </c>
      <c r="AD37" s="325"/>
      <c r="AE37" s="326"/>
      <c r="AI37" s="324"/>
      <c r="AJ37" s="310"/>
      <c r="AK37" s="23" t="s">
        <v>11</v>
      </c>
      <c r="AL37" s="23" t="s">
        <v>12</v>
      </c>
      <c r="AM37" s="23" t="s">
        <v>13</v>
      </c>
      <c r="AN37" s="310"/>
      <c r="AO37" s="314"/>
    </row>
    <row r="38" spans="2:41" ht="31.5" customHeight="1" x14ac:dyDescent="0.25">
      <c r="B38" s="26" t="s">
        <v>50</v>
      </c>
      <c r="C38" s="26"/>
      <c r="D38" s="10"/>
      <c r="E38" s="10"/>
      <c r="F38" s="10"/>
      <c r="G38" s="10"/>
      <c r="H38" s="10"/>
      <c r="I38" s="9"/>
      <c r="M38" s="26"/>
      <c r="N38" s="23"/>
      <c r="O38" s="23"/>
      <c r="P38" s="23"/>
      <c r="Q38" s="23"/>
      <c r="R38" s="23"/>
      <c r="S38" s="27"/>
      <c r="X38" s="26" t="s">
        <v>50</v>
      </c>
      <c r="Y38" s="26"/>
      <c r="Z38" s="10"/>
      <c r="AA38" s="24"/>
      <c r="AB38" s="24"/>
      <c r="AC38" s="24"/>
      <c r="AD38" s="24"/>
      <c r="AE38" s="9"/>
      <c r="AI38" s="26"/>
      <c r="AJ38" s="23"/>
      <c r="AK38" s="23"/>
      <c r="AL38" s="23"/>
      <c r="AM38" s="23"/>
      <c r="AN38" s="23"/>
      <c r="AO38" s="27"/>
    </row>
    <row r="39" spans="2:41" ht="31.5" customHeight="1" x14ac:dyDescent="0.25">
      <c r="B39" s="302" t="s">
        <v>15</v>
      </c>
      <c r="C39" s="26" t="s">
        <v>51</v>
      </c>
      <c r="D39" s="10">
        <v>130</v>
      </c>
      <c r="E39" s="24">
        <f t="shared" ref="E39:G43" si="9">(O39)/N39*D39</f>
        <v>4.0819999999999999</v>
      </c>
      <c r="F39" s="24">
        <f t="shared" si="9"/>
        <v>7.6830000000000007</v>
      </c>
      <c r="G39" s="24">
        <f t="shared" si="9"/>
        <v>24.05</v>
      </c>
      <c r="H39" s="24">
        <f>R39/N39*D39</f>
        <v>181.61</v>
      </c>
      <c r="I39" s="9">
        <v>259</v>
      </c>
      <c r="M39" s="26" t="s">
        <v>51</v>
      </c>
      <c r="N39" s="23">
        <v>1000</v>
      </c>
      <c r="O39" s="23">
        <v>31.4</v>
      </c>
      <c r="P39" s="23">
        <v>59.1</v>
      </c>
      <c r="Q39" s="23">
        <v>185</v>
      </c>
      <c r="R39" s="23">
        <v>1397</v>
      </c>
      <c r="S39" s="27">
        <v>259</v>
      </c>
      <c r="X39" s="302" t="s">
        <v>15</v>
      </c>
      <c r="Y39" s="26" t="s">
        <v>51</v>
      </c>
      <c r="Z39" s="10">
        <v>130</v>
      </c>
      <c r="AA39" s="24">
        <f>AK39/AJ39*Z39</f>
        <v>4.0819999999999999</v>
      </c>
      <c r="AB39" s="24">
        <f>AL39/AJ39*Z39</f>
        <v>7.6829999999999998</v>
      </c>
      <c r="AC39" s="24">
        <f>AM39/AJ39*Z39</f>
        <v>24.05</v>
      </c>
      <c r="AD39" s="24">
        <f>AN39/AJ39*Z39</f>
        <v>181.61</v>
      </c>
      <c r="AE39" s="9">
        <v>259</v>
      </c>
      <c r="AI39" s="26" t="s">
        <v>51</v>
      </c>
      <c r="AJ39" s="23">
        <v>1000</v>
      </c>
      <c r="AK39" s="23">
        <v>31.4</v>
      </c>
      <c r="AL39" s="23">
        <v>59.1</v>
      </c>
      <c r="AM39" s="23">
        <v>185</v>
      </c>
      <c r="AN39" s="23">
        <v>1397</v>
      </c>
      <c r="AO39" s="27">
        <v>259</v>
      </c>
    </row>
    <row r="40" spans="2:41" ht="31.5" customHeight="1" x14ac:dyDescent="0.25">
      <c r="B40" s="302"/>
      <c r="C40" s="26" t="s">
        <v>52</v>
      </c>
      <c r="D40" s="10">
        <v>150</v>
      </c>
      <c r="E40" s="24">
        <f t="shared" si="9"/>
        <v>2.4</v>
      </c>
      <c r="F40" s="24">
        <f t="shared" si="9"/>
        <v>2.0249999999999999</v>
      </c>
      <c r="G40" s="24">
        <f t="shared" si="9"/>
        <v>11.924999999999999</v>
      </c>
      <c r="H40" s="24">
        <f>R40/N40*D40</f>
        <v>59.25</v>
      </c>
      <c r="I40" s="9">
        <v>513</v>
      </c>
      <c r="M40" s="26" t="s">
        <v>53</v>
      </c>
      <c r="N40" s="23">
        <v>200</v>
      </c>
      <c r="O40" s="23">
        <v>3.2</v>
      </c>
      <c r="P40" s="23">
        <v>2.7</v>
      </c>
      <c r="Q40" s="23">
        <v>15.9</v>
      </c>
      <c r="R40" s="23">
        <v>79</v>
      </c>
      <c r="S40" s="27">
        <v>513</v>
      </c>
      <c r="X40" s="302"/>
      <c r="Y40" s="26" t="s">
        <v>53</v>
      </c>
      <c r="Z40" s="10">
        <v>150</v>
      </c>
      <c r="AA40" s="24">
        <f>AK40/AJ40*Z40</f>
        <v>2.4</v>
      </c>
      <c r="AB40" s="24">
        <f>AL40/AJ40*Z40</f>
        <v>2.0250000000000004</v>
      </c>
      <c r="AC40" s="24">
        <f>AM40/AJ40*Z40</f>
        <v>11.925000000000001</v>
      </c>
      <c r="AD40" s="24">
        <f>AN40/AJ40*Z40</f>
        <v>59.25</v>
      </c>
      <c r="AE40" s="9">
        <v>513</v>
      </c>
      <c r="AI40" s="26" t="s">
        <v>53</v>
      </c>
      <c r="AJ40" s="23">
        <v>200</v>
      </c>
      <c r="AK40" s="23">
        <v>3.2</v>
      </c>
      <c r="AL40" s="23">
        <v>2.7</v>
      </c>
      <c r="AM40" s="23">
        <v>15.9</v>
      </c>
      <c r="AN40" s="23">
        <v>79</v>
      </c>
      <c r="AO40" s="27">
        <v>513</v>
      </c>
    </row>
    <row r="41" spans="2:41" ht="31.5" customHeight="1" x14ac:dyDescent="0.25">
      <c r="B41" s="302"/>
      <c r="C41" s="26" t="s">
        <v>54</v>
      </c>
      <c r="D41" s="10">
        <v>40</v>
      </c>
      <c r="E41" s="24">
        <f t="shared" si="9"/>
        <v>1.2</v>
      </c>
      <c r="F41" s="24">
        <f t="shared" si="9"/>
        <v>4.2</v>
      </c>
      <c r="G41" s="24">
        <f t="shared" si="9"/>
        <v>20.399999999999999</v>
      </c>
      <c r="H41" s="24">
        <f>R41/N41*D41</f>
        <v>124</v>
      </c>
      <c r="I41" s="9">
        <v>102</v>
      </c>
      <c r="M41" s="26" t="s">
        <v>54</v>
      </c>
      <c r="N41" s="23">
        <v>40</v>
      </c>
      <c r="O41" s="23">
        <v>1.2</v>
      </c>
      <c r="P41" s="23">
        <v>4.2</v>
      </c>
      <c r="Q41" s="23">
        <v>20.399999999999999</v>
      </c>
      <c r="R41" s="23">
        <v>124</v>
      </c>
      <c r="S41" s="27">
        <v>102</v>
      </c>
      <c r="X41" s="302"/>
      <c r="Y41" s="26" t="s">
        <v>54</v>
      </c>
      <c r="Z41" s="10">
        <v>30</v>
      </c>
      <c r="AA41" s="24">
        <f>AK41/AJ41*Z41</f>
        <v>0.89999999999999991</v>
      </c>
      <c r="AB41" s="24">
        <f>AL41/AJ41*Z41</f>
        <v>3.1500000000000004</v>
      </c>
      <c r="AC41" s="24">
        <f>AM41/AJ41*Z41</f>
        <v>15.3</v>
      </c>
      <c r="AD41" s="24">
        <f>AN41/AJ41*Z41</f>
        <v>93</v>
      </c>
      <c r="AE41" s="9">
        <v>102</v>
      </c>
      <c r="AI41" s="26" t="s">
        <v>54</v>
      </c>
      <c r="AJ41" s="23">
        <v>40</v>
      </c>
      <c r="AK41" s="23">
        <v>1.2</v>
      </c>
      <c r="AL41" s="23">
        <v>4.2</v>
      </c>
      <c r="AM41" s="23">
        <v>20.399999999999999</v>
      </c>
      <c r="AN41" s="23">
        <v>124</v>
      </c>
      <c r="AO41" s="27">
        <v>102</v>
      </c>
    </row>
    <row r="42" spans="2:41" ht="31.5" customHeight="1" x14ac:dyDescent="0.25">
      <c r="B42" s="315"/>
      <c r="C42" s="52" t="s">
        <v>55</v>
      </c>
      <c r="D42" s="30">
        <v>25</v>
      </c>
      <c r="E42" s="24">
        <f t="shared" si="9"/>
        <v>3.1875</v>
      </c>
      <c r="F42" s="24">
        <f t="shared" si="9"/>
        <v>2.875</v>
      </c>
      <c r="G42" s="24">
        <f t="shared" si="9"/>
        <v>0.1875</v>
      </c>
      <c r="H42" s="24">
        <f>R42/N42*D42</f>
        <v>39.375</v>
      </c>
      <c r="I42" s="32">
        <v>306</v>
      </c>
      <c r="M42" s="52" t="s">
        <v>55</v>
      </c>
      <c r="N42" s="34">
        <v>40</v>
      </c>
      <c r="O42" s="34">
        <v>5.0999999999999996</v>
      </c>
      <c r="P42" s="34">
        <v>4.5999999999999996</v>
      </c>
      <c r="Q42" s="34">
        <v>0.3</v>
      </c>
      <c r="R42" s="34">
        <v>63</v>
      </c>
      <c r="S42" s="35">
        <v>306</v>
      </c>
      <c r="X42" s="315"/>
      <c r="Y42" s="52" t="s">
        <v>55</v>
      </c>
      <c r="Z42" s="30">
        <v>20</v>
      </c>
      <c r="AA42" s="24">
        <f>AK42/AJ42*Z42</f>
        <v>2.5499999999999998</v>
      </c>
      <c r="AB42" s="24">
        <f>AL42/AJ42*Z42</f>
        <v>2.2999999999999998</v>
      </c>
      <c r="AC42" s="24">
        <f>AM42/AJ42*Z42</f>
        <v>0.15</v>
      </c>
      <c r="AD42" s="24">
        <f>AN42/AJ42*Z42</f>
        <v>31.5</v>
      </c>
      <c r="AE42" s="32">
        <v>306</v>
      </c>
      <c r="AI42" s="52" t="s">
        <v>55</v>
      </c>
      <c r="AJ42" s="34">
        <v>40</v>
      </c>
      <c r="AK42" s="34">
        <v>5.0999999999999996</v>
      </c>
      <c r="AL42" s="34">
        <v>4.5999999999999996</v>
      </c>
      <c r="AM42" s="34">
        <v>0.3</v>
      </c>
      <c r="AN42" s="34">
        <v>63</v>
      </c>
      <c r="AO42" s="35">
        <v>306</v>
      </c>
    </row>
    <row r="43" spans="2:41" ht="39.75" customHeight="1" x14ac:dyDescent="0.25">
      <c r="B43" s="315"/>
      <c r="C43" s="41" t="s">
        <v>56</v>
      </c>
      <c r="D43" s="39">
        <v>100</v>
      </c>
      <c r="E43" s="24">
        <f t="shared" si="9"/>
        <v>0.4</v>
      </c>
      <c r="F43" s="24">
        <f t="shared" si="9"/>
        <v>0.4</v>
      </c>
      <c r="G43" s="24">
        <f t="shared" si="9"/>
        <v>9.8000000000000007</v>
      </c>
      <c r="H43" s="24">
        <f>R43/N43*D43</f>
        <v>47</v>
      </c>
      <c r="I43" s="40">
        <v>118</v>
      </c>
      <c r="M43" s="41" t="s">
        <v>56</v>
      </c>
      <c r="N43" s="23">
        <v>100</v>
      </c>
      <c r="O43" s="23">
        <v>0.4</v>
      </c>
      <c r="P43" s="23">
        <v>0.4</v>
      </c>
      <c r="Q43" s="23">
        <v>9.8000000000000007</v>
      </c>
      <c r="R43" s="23">
        <v>47</v>
      </c>
      <c r="S43" s="43">
        <v>118</v>
      </c>
      <c r="X43" s="315"/>
      <c r="Y43" s="41" t="s">
        <v>56</v>
      </c>
      <c r="Z43" s="40">
        <v>100</v>
      </c>
      <c r="AA43" s="24">
        <f>AK43/AJ43*Z43</f>
        <v>0.4</v>
      </c>
      <c r="AB43" s="24">
        <f>AL43/AJ43*Z43</f>
        <v>0.4</v>
      </c>
      <c r="AC43" s="24">
        <f>AM43/AJ43*Z43</f>
        <v>9.8000000000000007</v>
      </c>
      <c r="AD43" s="24">
        <f>AN43/AJ43*Z43</f>
        <v>47</v>
      </c>
      <c r="AE43" s="40">
        <v>118</v>
      </c>
      <c r="AI43" s="41" t="s">
        <v>56</v>
      </c>
      <c r="AJ43" s="23">
        <v>100</v>
      </c>
      <c r="AK43" s="23">
        <v>0.4</v>
      </c>
      <c r="AL43" s="23">
        <v>0.4</v>
      </c>
      <c r="AM43" s="23">
        <v>9.8000000000000007</v>
      </c>
      <c r="AN43" s="23">
        <v>47</v>
      </c>
      <c r="AO43" s="43">
        <v>118</v>
      </c>
    </row>
    <row r="44" spans="2:41" ht="31.5" customHeight="1" x14ac:dyDescent="0.25">
      <c r="B44" s="315"/>
      <c r="C44" s="26"/>
      <c r="D44" s="10"/>
      <c r="E44" s="24"/>
      <c r="F44" s="24"/>
      <c r="G44" s="24"/>
      <c r="H44" s="24"/>
      <c r="I44" s="9"/>
      <c r="M44" s="26"/>
      <c r="N44" s="23"/>
      <c r="O44" s="23"/>
      <c r="P44" s="23"/>
      <c r="Q44" s="23"/>
      <c r="R44" s="23"/>
      <c r="S44" s="27"/>
      <c r="X44" s="315"/>
      <c r="Y44" s="26"/>
      <c r="Z44" s="10"/>
      <c r="AA44" s="24"/>
      <c r="AB44" s="24"/>
      <c r="AC44" s="24"/>
      <c r="AD44" s="24"/>
      <c r="AE44" s="9"/>
      <c r="AI44" s="26"/>
      <c r="AJ44" s="23"/>
      <c r="AK44" s="23"/>
      <c r="AL44" s="23"/>
      <c r="AM44" s="23"/>
      <c r="AN44" s="23"/>
      <c r="AO44" s="27"/>
    </row>
    <row r="45" spans="2:41" ht="31.5" customHeight="1" x14ac:dyDescent="0.25">
      <c r="B45" s="26" t="s">
        <v>21</v>
      </c>
      <c r="C45" s="26"/>
      <c r="D45" s="10">
        <f>SUM(D39:D44)</f>
        <v>445</v>
      </c>
      <c r="E45" s="24">
        <f>SUM(E39:E44)</f>
        <v>11.269499999999999</v>
      </c>
      <c r="F45" s="24">
        <f>SUM(F39:F44)</f>
        <v>17.183</v>
      </c>
      <c r="G45" s="24">
        <f>SUM(G39:G44)</f>
        <v>66.362499999999997</v>
      </c>
      <c r="H45" s="24">
        <f>SUM(H39:H44)</f>
        <v>451.23500000000001</v>
      </c>
      <c r="I45" s="9"/>
      <c r="M45" s="26"/>
      <c r="N45" s="23"/>
      <c r="O45" s="23"/>
      <c r="P45" s="23"/>
      <c r="Q45" s="23"/>
      <c r="R45" s="23"/>
      <c r="S45" s="23"/>
      <c r="X45" s="26" t="s">
        <v>21</v>
      </c>
      <c r="Y45" s="26"/>
      <c r="Z45" s="10">
        <f>SUM(Z39:Z44)</f>
        <v>430</v>
      </c>
      <c r="AA45" s="24">
        <f>SUM(AA39:AA44)</f>
        <v>10.331999999999999</v>
      </c>
      <c r="AB45" s="24">
        <f>SUM(AB39:AB44)</f>
        <v>15.558000000000002</v>
      </c>
      <c r="AC45" s="24">
        <f>SUM(AC39:AC44)</f>
        <v>61.225000000000009</v>
      </c>
      <c r="AD45" s="24">
        <f>SUM(AD39:AD44)</f>
        <v>412.36</v>
      </c>
      <c r="AE45" s="10"/>
      <c r="AI45" s="26"/>
      <c r="AJ45" s="23"/>
      <c r="AK45" s="23"/>
      <c r="AL45" s="23"/>
      <c r="AM45" s="23"/>
      <c r="AN45" s="23"/>
      <c r="AO45" s="23"/>
    </row>
    <row r="46" spans="2:41" ht="31.5" customHeight="1" x14ac:dyDescent="0.25">
      <c r="B46" s="305" t="s">
        <v>22</v>
      </c>
      <c r="C46" s="26"/>
      <c r="D46" s="10"/>
      <c r="E46" s="24"/>
      <c r="F46" s="24"/>
      <c r="G46" s="24"/>
      <c r="H46" s="24"/>
      <c r="I46" s="9"/>
      <c r="M46" s="26"/>
      <c r="N46" s="23"/>
      <c r="O46" s="23"/>
      <c r="P46" s="23"/>
      <c r="Q46" s="23"/>
      <c r="R46" s="23"/>
      <c r="S46" s="27"/>
      <c r="X46" s="305" t="s">
        <v>22</v>
      </c>
      <c r="Y46" s="26"/>
      <c r="Z46" s="10"/>
      <c r="AA46" s="24"/>
      <c r="AB46" s="24"/>
      <c r="AC46" s="24"/>
      <c r="AD46" s="24"/>
      <c r="AE46" s="9"/>
      <c r="AI46" s="26"/>
      <c r="AJ46" s="23"/>
      <c r="AK46" s="23"/>
      <c r="AL46" s="23"/>
      <c r="AM46" s="23"/>
      <c r="AN46" s="23"/>
      <c r="AO46" s="27"/>
    </row>
    <row r="47" spans="2:41" ht="39" customHeight="1" x14ac:dyDescent="0.25">
      <c r="B47" s="306"/>
      <c r="C47" s="26" t="s">
        <v>58</v>
      </c>
      <c r="D47" s="10">
        <v>150</v>
      </c>
      <c r="E47" s="24">
        <f>(O47)/N47*D47</f>
        <v>1.38</v>
      </c>
      <c r="F47" s="24">
        <f>(P47)/O47*E47</f>
        <v>2.5500000000000003</v>
      </c>
      <c r="G47" s="24">
        <f>(Q47)/P47*F47</f>
        <v>9.0750000000000011</v>
      </c>
      <c r="H47" s="24">
        <f>R47/N47*D47</f>
        <v>64.8</v>
      </c>
      <c r="I47" s="9">
        <v>149</v>
      </c>
      <c r="M47" s="26" t="s">
        <v>58</v>
      </c>
      <c r="N47" s="23">
        <v>1000</v>
      </c>
      <c r="O47" s="23">
        <v>9.1999999999999993</v>
      </c>
      <c r="P47" s="23">
        <v>17</v>
      </c>
      <c r="Q47" s="23">
        <v>60.5</v>
      </c>
      <c r="R47" s="23">
        <v>432</v>
      </c>
      <c r="S47" s="27">
        <v>149</v>
      </c>
      <c r="X47" s="306"/>
      <c r="Y47" s="26" t="s">
        <v>57</v>
      </c>
      <c r="Z47" s="10">
        <v>150</v>
      </c>
      <c r="AA47" s="24">
        <f>AK47/AJ47*Z47</f>
        <v>1.38</v>
      </c>
      <c r="AB47" s="24">
        <f>AL47/AJ47*Z47</f>
        <v>2.5500000000000003</v>
      </c>
      <c r="AC47" s="24">
        <f>AM47/AJ47*Z47</f>
        <v>9.0749999999999993</v>
      </c>
      <c r="AD47" s="24">
        <f>AN47/AJ47*Z47</f>
        <v>64.8</v>
      </c>
      <c r="AE47" s="9">
        <v>149</v>
      </c>
      <c r="AI47" s="26" t="s">
        <v>58</v>
      </c>
      <c r="AJ47" s="23">
        <v>1000</v>
      </c>
      <c r="AK47" s="23">
        <v>9.1999999999999993</v>
      </c>
      <c r="AL47" s="23">
        <v>17</v>
      </c>
      <c r="AM47" s="23">
        <v>60.5</v>
      </c>
      <c r="AN47" s="23">
        <v>432</v>
      </c>
      <c r="AO47" s="27">
        <v>149</v>
      </c>
    </row>
    <row r="48" spans="2:41" ht="31.5" customHeight="1" x14ac:dyDescent="0.25">
      <c r="B48" s="306"/>
      <c r="C48" s="36" t="s">
        <v>25</v>
      </c>
      <c r="D48" s="10">
        <v>10</v>
      </c>
      <c r="E48" s="24"/>
      <c r="F48" s="24"/>
      <c r="G48" s="24"/>
      <c r="H48" s="24"/>
      <c r="I48" s="9"/>
      <c r="M48" s="36" t="s">
        <v>25</v>
      </c>
      <c r="N48" s="23"/>
      <c r="O48" s="23"/>
      <c r="P48" s="23"/>
      <c r="Q48" s="23"/>
      <c r="R48" s="23"/>
      <c r="S48" s="27">
        <v>133</v>
      </c>
      <c r="X48" s="306"/>
      <c r="Y48" s="26" t="s">
        <v>25</v>
      </c>
      <c r="Z48" s="10">
        <v>10</v>
      </c>
      <c r="AA48" s="24"/>
      <c r="AB48" s="24"/>
      <c r="AC48" s="24"/>
      <c r="AD48" s="24"/>
      <c r="AE48" s="9">
        <v>133</v>
      </c>
      <c r="AI48" s="36" t="s">
        <v>25</v>
      </c>
      <c r="AJ48" s="23"/>
      <c r="AK48" s="23"/>
      <c r="AL48" s="23"/>
      <c r="AM48" s="23"/>
      <c r="AN48" s="23"/>
      <c r="AO48" s="27">
        <v>133</v>
      </c>
    </row>
    <row r="49" spans="2:41" ht="31.5" customHeight="1" x14ac:dyDescent="0.25">
      <c r="B49" s="306"/>
      <c r="C49" s="36" t="s">
        <v>60</v>
      </c>
      <c r="D49" s="10">
        <v>75</v>
      </c>
      <c r="E49" s="24">
        <f t="shared" ref="E49:G54" si="10">(O49)/N49*D49</f>
        <v>6.3750000000000009</v>
      </c>
      <c r="F49" s="24">
        <f t="shared" si="10"/>
        <v>6.2250000000000014</v>
      </c>
      <c r="G49" s="24">
        <f t="shared" si="10"/>
        <v>3.0000000000000004</v>
      </c>
      <c r="H49" s="24">
        <f t="shared" ref="H49:H54" si="11">R49/N49*D49</f>
        <v>93.75</v>
      </c>
      <c r="I49" s="9">
        <v>377</v>
      </c>
      <c r="M49" s="36" t="s">
        <v>60</v>
      </c>
      <c r="N49" s="23">
        <v>100</v>
      </c>
      <c r="O49" s="23">
        <v>8.5</v>
      </c>
      <c r="P49" s="23">
        <v>8.3000000000000007</v>
      </c>
      <c r="Q49" s="23">
        <v>4</v>
      </c>
      <c r="R49" s="23">
        <v>125</v>
      </c>
      <c r="S49" s="27">
        <v>377</v>
      </c>
      <c r="X49" s="306"/>
      <c r="Y49" s="26" t="s">
        <v>59</v>
      </c>
      <c r="Z49" s="10">
        <v>75</v>
      </c>
      <c r="AA49" s="24">
        <f t="shared" ref="AA49:AA54" si="12">AK49/AJ49*Z49</f>
        <v>6.3750000000000009</v>
      </c>
      <c r="AB49" s="24">
        <f t="shared" ref="AB49:AB54" si="13">AL49/AJ49*Z49</f>
        <v>6.2250000000000005</v>
      </c>
      <c r="AC49" s="24">
        <f t="shared" ref="AC49:AC54" si="14">AM49/AJ49*Z49</f>
        <v>3</v>
      </c>
      <c r="AD49" s="24">
        <f t="shared" ref="AD49:AD54" si="15">AN49/AJ49*Z49</f>
        <v>93.75</v>
      </c>
      <c r="AE49" s="9">
        <v>377</v>
      </c>
      <c r="AI49" s="36" t="s">
        <v>60</v>
      </c>
      <c r="AJ49" s="23">
        <v>100</v>
      </c>
      <c r="AK49" s="23">
        <v>8.5</v>
      </c>
      <c r="AL49" s="23">
        <v>8.3000000000000007</v>
      </c>
      <c r="AM49" s="23">
        <v>4</v>
      </c>
      <c r="AN49" s="23">
        <v>125</v>
      </c>
      <c r="AO49" s="27">
        <v>377</v>
      </c>
    </row>
    <row r="50" spans="2:41" ht="31.5" customHeight="1" x14ac:dyDescent="0.25">
      <c r="B50" s="318"/>
      <c r="C50" s="36" t="s">
        <v>61</v>
      </c>
      <c r="D50" s="10">
        <v>75</v>
      </c>
      <c r="E50" s="24">
        <f t="shared" si="10"/>
        <v>1.5750000000000002</v>
      </c>
      <c r="F50" s="24">
        <f t="shared" si="10"/>
        <v>3.3000000000000007</v>
      </c>
      <c r="G50" s="24">
        <f t="shared" si="10"/>
        <v>8.1750000000000007</v>
      </c>
      <c r="H50" s="24">
        <f t="shared" si="11"/>
        <v>69</v>
      </c>
      <c r="I50" s="9">
        <v>434</v>
      </c>
      <c r="M50" s="36" t="s">
        <v>61</v>
      </c>
      <c r="N50" s="23">
        <v>100</v>
      </c>
      <c r="O50" s="23">
        <v>2.1</v>
      </c>
      <c r="P50" s="23">
        <v>4.4000000000000004</v>
      </c>
      <c r="Q50" s="23">
        <v>10.9</v>
      </c>
      <c r="R50" s="23">
        <v>92</v>
      </c>
      <c r="S50" s="27">
        <v>434</v>
      </c>
      <c r="X50" s="318"/>
      <c r="Y50" s="26" t="s">
        <v>61</v>
      </c>
      <c r="Z50" s="10">
        <v>75</v>
      </c>
      <c r="AA50" s="24">
        <f t="shared" si="12"/>
        <v>1.5750000000000002</v>
      </c>
      <c r="AB50" s="24">
        <f t="shared" si="13"/>
        <v>3.3000000000000003</v>
      </c>
      <c r="AC50" s="24">
        <f t="shared" si="14"/>
        <v>8.1750000000000007</v>
      </c>
      <c r="AD50" s="24">
        <f t="shared" si="15"/>
        <v>69</v>
      </c>
      <c r="AE50" s="9">
        <v>434</v>
      </c>
      <c r="AI50" s="36" t="s">
        <v>61</v>
      </c>
      <c r="AJ50" s="23">
        <v>100</v>
      </c>
      <c r="AK50" s="23">
        <v>2.1</v>
      </c>
      <c r="AL50" s="23">
        <v>4.4000000000000004</v>
      </c>
      <c r="AM50" s="23">
        <v>10.9</v>
      </c>
      <c r="AN50" s="23">
        <v>92</v>
      </c>
      <c r="AO50" s="27">
        <v>434</v>
      </c>
    </row>
    <row r="51" spans="2:41" ht="31.5" customHeight="1" x14ac:dyDescent="0.25">
      <c r="B51" s="318"/>
      <c r="C51" s="36" t="s">
        <v>63</v>
      </c>
      <c r="D51" s="10">
        <v>15</v>
      </c>
      <c r="E51" s="24">
        <f t="shared" si="10"/>
        <v>0.46200000000000002</v>
      </c>
      <c r="F51" s="24">
        <f t="shared" si="10"/>
        <v>3.1875</v>
      </c>
      <c r="G51" s="24">
        <f t="shared" si="10"/>
        <v>1.0125</v>
      </c>
      <c r="H51" s="24">
        <f t="shared" si="11"/>
        <v>34.590000000000003</v>
      </c>
      <c r="I51" s="9">
        <v>452</v>
      </c>
      <c r="M51" s="36" t="s">
        <v>63</v>
      </c>
      <c r="N51" s="23">
        <v>1000</v>
      </c>
      <c r="O51" s="23">
        <v>30.8</v>
      </c>
      <c r="P51" s="23">
        <v>212.5</v>
      </c>
      <c r="Q51" s="23">
        <v>67.5</v>
      </c>
      <c r="R51" s="23">
        <v>2306</v>
      </c>
      <c r="S51" s="27">
        <v>452</v>
      </c>
      <c r="X51" s="318"/>
      <c r="Y51" s="26" t="s">
        <v>62</v>
      </c>
      <c r="Z51" s="10">
        <v>15</v>
      </c>
      <c r="AA51" s="24">
        <f t="shared" si="12"/>
        <v>0.46200000000000002</v>
      </c>
      <c r="AB51" s="24">
        <f t="shared" si="13"/>
        <v>3.1875</v>
      </c>
      <c r="AC51" s="24">
        <f t="shared" si="14"/>
        <v>1.0125000000000002</v>
      </c>
      <c r="AD51" s="24">
        <f t="shared" si="15"/>
        <v>34.590000000000003</v>
      </c>
      <c r="AE51" s="9">
        <v>452</v>
      </c>
      <c r="AI51" s="36" t="s">
        <v>63</v>
      </c>
      <c r="AJ51" s="23">
        <v>1000</v>
      </c>
      <c r="AK51" s="23">
        <v>30.8</v>
      </c>
      <c r="AL51" s="23">
        <v>212.5</v>
      </c>
      <c r="AM51" s="23">
        <v>67.5</v>
      </c>
      <c r="AN51" s="23">
        <v>2306</v>
      </c>
      <c r="AO51" s="27">
        <v>452</v>
      </c>
    </row>
    <row r="52" spans="2:41" ht="31.5" customHeight="1" x14ac:dyDescent="0.25">
      <c r="B52" s="318"/>
      <c r="C52" s="26" t="s">
        <v>64</v>
      </c>
      <c r="D52" s="10">
        <v>120</v>
      </c>
      <c r="E52" s="24">
        <f t="shared" si="10"/>
        <v>0.3</v>
      </c>
      <c r="F52" s="24">
        <f t="shared" si="10"/>
        <v>0</v>
      </c>
      <c r="G52" s="24">
        <f>Q52/N52*D52</f>
        <v>16.200000000000003</v>
      </c>
      <c r="H52" s="24">
        <f t="shared" si="11"/>
        <v>66</v>
      </c>
      <c r="I52" s="9">
        <v>527</v>
      </c>
      <c r="M52" s="26" t="s">
        <v>64</v>
      </c>
      <c r="N52" s="23">
        <v>200</v>
      </c>
      <c r="O52" s="23">
        <v>0.5</v>
      </c>
      <c r="P52" s="23">
        <v>0</v>
      </c>
      <c r="Q52" s="23">
        <v>27</v>
      </c>
      <c r="R52" s="23">
        <v>110</v>
      </c>
      <c r="S52" s="27">
        <v>527</v>
      </c>
      <c r="X52" s="318"/>
      <c r="Y52" s="26" t="s">
        <v>64</v>
      </c>
      <c r="Z52" s="10">
        <v>120</v>
      </c>
      <c r="AA52" s="24">
        <f t="shared" si="12"/>
        <v>0.3</v>
      </c>
      <c r="AB52" s="24">
        <f t="shared" si="13"/>
        <v>0</v>
      </c>
      <c r="AC52" s="24">
        <f t="shared" si="14"/>
        <v>16.200000000000003</v>
      </c>
      <c r="AD52" s="24">
        <f t="shared" si="15"/>
        <v>66</v>
      </c>
      <c r="AE52" s="9">
        <v>527</v>
      </c>
      <c r="AI52" s="26" t="s">
        <v>64</v>
      </c>
      <c r="AJ52" s="23">
        <v>200</v>
      </c>
      <c r="AK52" s="23">
        <v>0.5</v>
      </c>
      <c r="AL52" s="23">
        <v>0</v>
      </c>
      <c r="AM52" s="23">
        <v>27</v>
      </c>
      <c r="AN52" s="23">
        <v>110</v>
      </c>
      <c r="AO52" s="27">
        <v>527</v>
      </c>
    </row>
    <row r="53" spans="2:41" ht="31.5" customHeight="1" x14ac:dyDescent="0.25">
      <c r="B53" s="318"/>
      <c r="C53" s="26" t="s">
        <v>33</v>
      </c>
      <c r="D53" s="10">
        <v>40</v>
      </c>
      <c r="E53" s="24">
        <f t="shared" si="10"/>
        <v>3.04</v>
      </c>
      <c r="F53" s="24">
        <f t="shared" si="10"/>
        <v>0.32</v>
      </c>
      <c r="G53" s="24">
        <f t="shared" si="10"/>
        <v>19.68</v>
      </c>
      <c r="H53" s="24">
        <f t="shared" si="11"/>
        <v>94</v>
      </c>
      <c r="I53" s="9">
        <v>114</v>
      </c>
      <c r="M53" s="26" t="s">
        <v>33</v>
      </c>
      <c r="N53" s="23">
        <v>100</v>
      </c>
      <c r="O53" s="23">
        <v>7.6</v>
      </c>
      <c r="P53" s="23">
        <v>0.8</v>
      </c>
      <c r="Q53" s="23">
        <v>49.2</v>
      </c>
      <c r="R53" s="23">
        <v>235</v>
      </c>
      <c r="S53" s="27">
        <v>114</v>
      </c>
      <c r="X53" s="318"/>
      <c r="Y53" s="26" t="s">
        <v>33</v>
      </c>
      <c r="Z53" s="10">
        <v>40</v>
      </c>
      <c r="AA53" s="24">
        <f t="shared" si="12"/>
        <v>3.04</v>
      </c>
      <c r="AB53" s="24">
        <f t="shared" si="13"/>
        <v>0.32</v>
      </c>
      <c r="AC53" s="24">
        <f t="shared" si="14"/>
        <v>19.680000000000003</v>
      </c>
      <c r="AD53" s="24">
        <f t="shared" si="15"/>
        <v>94</v>
      </c>
      <c r="AE53" s="9">
        <v>114</v>
      </c>
      <c r="AI53" s="26" t="s">
        <v>33</v>
      </c>
      <c r="AJ53" s="23">
        <v>100</v>
      </c>
      <c r="AK53" s="23">
        <v>7.6</v>
      </c>
      <c r="AL53" s="23">
        <v>0.8</v>
      </c>
      <c r="AM53" s="23">
        <v>49.2</v>
      </c>
      <c r="AN53" s="23">
        <v>235</v>
      </c>
      <c r="AO53" s="27">
        <v>114</v>
      </c>
    </row>
    <row r="54" spans="2:41" ht="31.5" customHeight="1" x14ac:dyDescent="0.25">
      <c r="B54" s="319"/>
      <c r="C54" s="26" t="s">
        <v>34</v>
      </c>
      <c r="D54" s="10">
        <v>40</v>
      </c>
      <c r="E54" s="24">
        <f t="shared" si="10"/>
        <v>2.64</v>
      </c>
      <c r="F54" s="24">
        <f t="shared" si="10"/>
        <v>0.48000000000000004</v>
      </c>
      <c r="G54" s="24">
        <f t="shared" si="10"/>
        <v>13.360000000000001</v>
      </c>
      <c r="H54" s="24">
        <f t="shared" si="11"/>
        <v>69.599999999999994</v>
      </c>
      <c r="I54" s="9">
        <v>115</v>
      </c>
      <c r="M54" s="26" t="s">
        <v>34</v>
      </c>
      <c r="N54" s="23">
        <v>100</v>
      </c>
      <c r="O54" s="23">
        <v>6.6</v>
      </c>
      <c r="P54" s="23">
        <v>1.2</v>
      </c>
      <c r="Q54" s="23">
        <v>33.4</v>
      </c>
      <c r="R54" s="23">
        <v>174</v>
      </c>
      <c r="S54" s="27">
        <v>115</v>
      </c>
      <c r="X54" s="319"/>
      <c r="Y54" s="26" t="s">
        <v>34</v>
      </c>
      <c r="Z54" s="10">
        <v>40</v>
      </c>
      <c r="AA54" s="24">
        <f t="shared" si="12"/>
        <v>2.64</v>
      </c>
      <c r="AB54" s="24">
        <f t="shared" si="13"/>
        <v>0.48</v>
      </c>
      <c r="AC54" s="24">
        <f t="shared" si="14"/>
        <v>13.36</v>
      </c>
      <c r="AD54" s="24">
        <f t="shared" si="15"/>
        <v>69.599999999999994</v>
      </c>
      <c r="AE54" s="9">
        <v>115</v>
      </c>
      <c r="AI54" s="26" t="s">
        <v>34</v>
      </c>
      <c r="AJ54" s="23">
        <v>100</v>
      </c>
      <c r="AK54" s="23">
        <v>6.6</v>
      </c>
      <c r="AL54" s="23">
        <v>1.2</v>
      </c>
      <c r="AM54" s="23">
        <v>33.4</v>
      </c>
      <c r="AN54" s="23">
        <v>174</v>
      </c>
      <c r="AO54" s="27">
        <v>115</v>
      </c>
    </row>
    <row r="55" spans="2:41" ht="31.5" customHeight="1" x14ac:dyDescent="0.25">
      <c r="B55" s="26" t="s">
        <v>35</v>
      </c>
      <c r="C55" s="26"/>
      <c r="D55" s="10">
        <f>SUM(D47:D54)</f>
        <v>525</v>
      </c>
      <c r="E55" s="24">
        <f>SUM(E47:E54)</f>
        <v>15.772000000000002</v>
      </c>
      <c r="F55" s="24">
        <f>SUM(F47:F54)</f>
        <v>16.062500000000004</v>
      </c>
      <c r="G55" s="24">
        <f>SUM(G47:G54)</f>
        <v>70.502500000000012</v>
      </c>
      <c r="H55" s="24">
        <f>SUM(H47:H54)</f>
        <v>491.74</v>
      </c>
      <c r="I55" s="9"/>
      <c r="M55" s="26"/>
      <c r="N55" s="23"/>
      <c r="O55" s="23"/>
      <c r="P55" s="23"/>
      <c r="Q55" s="23"/>
      <c r="R55" s="23"/>
      <c r="S55" s="23"/>
      <c r="X55" s="26" t="s">
        <v>35</v>
      </c>
      <c r="Y55" s="26"/>
      <c r="Z55" s="10">
        <f>SUM(Z47:Z54)</f>
        <v>525</v>
      </c>
      <c r="AA55" s="24">
        <f>SUM(AA47:AA54)</f>
        <v>15.772000000000002</v>
      </c>
      <c r="AB55" s="24">
        <f>SUM(AB47:AB54)</f>
        <v>16.0625</v>
      </c>
      <c r="AC55" s="24">
        <f>SUM(AC47:AC54)</f>
        <v>70.502500000000012</v>
      </c>
      <c r="AD55" s="24">
        <f>SUM(AD47:AD54)</f>
        <v>491.74</v>
      </c>
      <c r="AE55" s="10"/>
      <c r="AI55" s="26"/>
      <c r="AJ55" s="23"/>
      <c r="AK55" s="23"/>
      <c r="AL55" s="23"/>
      <c r="AM55" s="23"/>
      <c r="AN55" s="23"/>
      <c r="AO55" s="23"/>
    </row>
    <row r="56" spans="2:41" ht="31.5" customHeight="1" x14ac:dyDescent="0.25">
      <c r="B56" s="302" t="s">
        <v>36</v>
      </c>
      <c r="C56" s="26" t="s">
        <v>65</v>
      </c>
      <c r="D56" s="10">
        <v>40</v>
      </c>
      <c r="E56" s="24">
        <f t="shared" ref="E56:G57" si="16">(O56)/N56*D56</f>
        <v>3.1333333333333337</v>
      </c>
      <c r="F56" s="24">
        <f t="shared" si="16"/>
        <v>3.2</v>
      </c>
      <c r="G56" s="24">
        <f t="shared" si="16"/>
        <v>22.6</v>
      </c>
      <c r="H56" s="24">
        <f>R56/N56*D56</f>
        <v>132</v>
      </c>
      <c r="I56" s="9">
        <v>582</v>
      </c>
      <c r="M56" s="26" t="s">
        <v>65</v>
      </c>
      <c r="N56" s="23">
        <v>60</v>
      </c>
      <c r="O56" s="23">
        <v>4.7</v>
      </c>
      <c r="P56" s="23">
        <v>4.8</v>
      </c>
      <c r="Q56" s="23">
        <v>33.9</v>
      </c>
      <c r="R56" s="23">
        <v>198</v>
      </c>
      <c r="S56" s="27">
        <v>582</v>
      </c>
      <c r="X56" s="302" t="s">
        <v>36</v>
      </c>
      <c r="Y56" s="26" t="s">
        <v>65</v>
      </c>
      <c r="Z56" s="10">
        <v>40</v>
      </c>
      <c r="AA56" s="24">
        <f>AK56/AJ56*Z56</f>
        <v>3.1333333333333337</v>
      </c>
      <c r="AB56" s="24">
        <f>AL56/AJ56*Z56</f>
        <v>3.2</v>
      </c>
      <c r="AC56" s="24">
        <f>AM56/AJ56*Z56</f>
        <v>22.599999999999998</v>
      </c>
      <c r="AD56" s="24">
        <f>AN56/AJ56*Z56</f>
        <v>132</v>
      </c>
      <c r="AE56" s="9">
        <v>582</v>
      </c>
      <c r="AI56" s="26" t="s">
        <v>65</v>
      </c>
      <c r="AJ56" s="23">
        <v>60</v>
      </c>
      <c r="AK56" s="23">
        <v>4.7</v>
      </c>
      <c r="AL56" s="23">
        <v>4.8</v>
      </c>
      <c r="AM56" s="23">
        <v>33.9</v>
      </c>
      <c r="AN56" s="23">
        <v>198</v>
      </c>
      <c r="AO56" s="27">
        <v>582</v>
      </c>
    </row>
    <row r="57" spans="2:41" ht="31.5" customHeight="1" x14ac:dyDescent="0.25">
      <c r="B57" s="302"/>
      <c r="C57" s="26" t="s">
        <v>66</v>
      </c>
      <c r="D57" s="10">
        <v>150</v>
      </c>
      <c r="E57" s="24">
        <f t="shared" si="16"/>
        <v>0.75</v>
      </c>
      <c r="F57" s="24">
        <f t="shared" si="16"/>
        <v>0.15000000000000002</v>
      </c>
      <c r="G57" s="24">
        <f t="shared" si="16"/>
        <v>15.15</v>
      </c>
      <c r="H57" s="24">
        <f>R57/N57*D57</f>
        <v>69</v>
      </c>
      <c r="I57" s="9">
        <v>537</v>
      </c>
      <c r="M57" s="26" t="s">
        <v>66</v>
      </c>
      <c r="N57" s="23">
        <v>100</v>
      </c>
      <c r="O57" s="23">
        <v>0.5</v>
      </c>
      <c r="P57" s="23">
        <v>0.1</v>
      </c>
      <c r="Q57" s="23">
        <v>10.1</v>
      </c>
      <c r="R57" s="23">
        <v>46</v>
      </c>
      <c r="S57" s="27">
        <v>537</v>
      </c>
      <c r="X57" s="302"/>
      <c r="Y57" s="26" t="s">
        <v>66</v>
      </c>
      <c r="Z57" s="10">
        <v>150</v>
      </c>
      <c r="AA57" s="24">
        <f>AK57/AJ57*Z57</f>
        <v>0.75</v>
      </c>
      <c r="AB57" s="24">
        <f>AL57/AJ57*Z57</f>
        <v>0.15</v>
      </c>
      <c r="AC57" s="24">
        <f>AM57/AJ57*Z57</f>
        <v>15.149999999999999</v>
      </c>
      <c r="AD57" s="24">
        <f>AN57/AJ57*Z57</f>
        <v>69</v>
      </c>
      <c r="AE57" s="9">
        <v>537</v>
      </c>
      <c r="AI57" s="26" t="s">
        <v>66</v>
      </c>
      <c r="AJ57" s="23">
        <v>100</v>
      </c>
      <c r="AK57" s="23">
        <v>0.5</v>
      </c>
      <c r="AL57" s="23">
        <v>0.1</v>
      </c>
      <c r="AM57" s="23">
        <v>10.1</v>
      </c>
      <c r="AN57" s="23">
        <v>46</v>
      </c>
      <c r="AO57" s="27">
        <v>537</v>
      </c>
    </row>
    <row r="58" spans="2:41" ht="31.5" customHeight="1" x14ac:dyDescent="0.25">
      <c r="B58" s="26" t="s">
        <v>39</v>
      </c>
      <c r="C58" s="26"/>
      <c r="D58" s="10">
        <f>SUM(D56:D57)</f>
        <v>190</v>
      </c>
      <c r="E58" s="24">
        <f>SUM(E56:E57)</f>
        <v>3.8833333333333337</v>
      </c>
      <c r="F58" s="24">
        <f>SUM(F56:F57)</f>
        <v>3.35</v>
      </c>
      <c r="G58" s="24">
        <f>SUM(G56:G57)</f>
        <v>37.75</v>
      </c>
      <c r="H58" s="24">
        <f>SUM(H56:H57)</f>
        <v>201</v>
      </c>
      <c r="I58" s="9"/>
      <c r="M58" s="26"/>
      <c r="N58" s="23"/>
      <c r="O58" s="23"/>
      <c r="P58" s="23"/>
      <c r="Q58" s="23"/>
      <c r="R58" s="23"/>
      <c r="S58" s="23"/>
      <c r="X58" s="26" t="s">
        <v>39</v>
      </c>
      <c r="Y58" s="26"/>
      <c r="Z58" s="10">
        <f>SUM(Z56:Z57)</f>
        <v>190</v>
      </c>
      <c r="AA58" s="24">
        <f>SUM(AA56:AA57)</f>
        <v>3.8833333333333337</v>
      </c>
      <c r="AB58" s="24">
        <f>SUM(AB56:AB57)</f>
        <v>3.35</v>
      </c>
      <c r="AC58" s="24">
        <f>SUM(AC56:AC57)</f>
        <v>37.75</v>
      </c>
      <c r="AD58" s="24">
        <f>SUM(AD56:AD57)</f>
        <v>201</v>
      </c>
      <c r="AE58" s="10"/>
      <c r="AI58" s="26"/>
      <c r="AJ58" s="23"/>
      <c r="AK58" s="23"/>
      <c r="AL58" s="23"/>
      <c r="AM58" s="23"/>
      <c r="AN58" s="23"/>
      <c r="AO58" s="23"/>
    </row>
    <row r="59" spans="2:41" ht="31.5" customHeight="1" x14ac:dyDescent="0.25">
      <c r="B59" s="305" t="s">
        <v>40</v>
      </c>
      <c r="C59" s="26" t="s">
        <v>67</v>
      </c>
      <c r="D59" s="10">
        <v>150</v>
      </c>
      <c r="E59" s="24">
        <f t="shared" ref="E59:G60" si="17">(O59)/N59*D59</f>
        <v>4.2750000000000004</v>
      </c>
      <c r="F59" s="24">
        <f t="shared" si="17"/>
        <v>3.9450000000000003</v>
      </c>
      <c r="G59" s="24">
        <f t="shared" si="17"/>
        <v>14.235000000000003</v>
      </c>
      <c r="H59" s="24">
        <f>R59/N59*D59</f>
        <v>109.5</v>
      </c>
      <c r="I59" s="9">
        <v>171</v>
      </c>
      <c r="M59" s="26" t="s">
        <v>67</v>
      </c>
      <c r="N59" s="23">
        <v>1000</v>
      </c>
      <c r="O59" s="23">
        <v>28.5</v>
      </c>
      <c r="P59" s="23">
        <v>26.3</v>
      </c>
      <c r="Q59" s="23">
        <v>94.9</v>
      </c>
      <c r="R59" s="23">
        <v>730</v>
      </c>
      <c r="S59" s="27">
        <v>171</v>
      </c>
      <c r="X59" s="305" t="s">
        <v>40</v>
      </c>
      <c r="Y59" s="26" t="s">
        <v>67</v>
      </c>
      <c r="Z59" s="10">
        <v>150</v>
      </c>
      <c r="AA59" s="24">
        <f>AK59/AJ59*Z59</f>
        <v>4.2750000000000004</v>
      </c>
      <c r="AB59" s="24">
        <f>AL59/AJ59*Z59</f>
        <v>3.9450000000000003</v>
      </c>
      <c r="AC59" s="24">
        <f>AM59/AJ59*Z59</f>
        <v>14.235000000000001</v>
      </c>
      <c r="AD59" s="24">
        <f>AN59/AJ59*Z59</f>
        <v>109.5</v>
      </c>
      <c r="AE59" s="9">
        <v>171</v>
      </c>
      <c r="AI59" s="26" t="s">
        <v>67</v>
      </c>
      <c r="AJ59" s="23">
        <v>1000</v>
      </c>
      <c r="AK59" s="23">
        <v>28.5</v>
      </c>
      <c r="AL59" s="23">
        <v>26.3</v>
      </c>
      <c r="AM59" s="23">
        <v>94.9</v>
      </c>
      <c r="AN59" s="23">
        <v>730</v>
      </c>
      <c r="AO59" s="27">
        <v>171</v>
      </c>
    </row>
    <row r="60" spans="2:41" ht="44.25" customHeight="1" x14ac:dyDescent="0.25">
      <c r="B60" s="306"/>
      <c r="C60" s="26" t="s">
        <v>68</v>
      </c>
      <c r="D60" s="10">
        <v>150</v>
      </c>
      <c r="E60" s="24">
        <f t="shared" si="17"/>
        <v>7.4999999999999997E-2</v>
      </c>
      <c r="F60" s="24">
        <f t="shared" si="17"/>
        <v>0</v>
      </c>
      <c r="G60" s="24">
        <f>Q60/N60*D60</f>
        <v>15.524999999999999</v>
      </c>
      <c r="H60" s="24">
        <f>R60/N60*D60</f>
        <v>62.25</v>
      </c>
      <c r="I60" s="9">
        <v>539</v>
      </c>
      <c r="M60" s="26" t="s">
        <v>68</v>
      </c>
      <c r="N60" s="23">
        <v>200</v>
      </c>
      <c r="O60" s="23">
        <v>0.1</v>
      </c>
      <c r="P60" s="23">
        <v>0</v>
      </c>
      <c r="Q60" s="23">
        <v>20.7</v>
      </c>
      <c r="R60" s="23">
        <v>83</v>
      </c>
      <c r="S60" s="27">
        <v>539</v>
      </c>
      <c r="X60" s="306"/>
      <c r="Y60" s="26" t="s">
        <v>68</v>
      </c>
      <c r="Z60" s="10">
        <v>150</v>
      </c>
      <c r="AA60" s="24">
        <f>AK60/AJ60*Z60</f>
        <v>7.4999999999999997E-2</v>
      </c>
      <c r="AB60" s="24">
        <f>AL60/AJ60*Z60</f>
        <v>0</v>
      </c>
      <c r="AC60" s="24">
        <f>AM60/AJ60*Z60</f>
        <v>15.524999999999999</v>
      </c>
      <c r="AD60" s="24">
        <f>AN60/AJ60*Z60</f>
        <v>62.25</v>
      </c>
      <c r="AE60" s="9">
        <v>539</v>
      </c>
      <c r="AI60" s="26" t="s">
        <v>68</v>
      </c>
      <c r="AJ60" s="23">
        <v>200</v>
      </c>
      <c r="AK60" s="23">
        <v>0.1</v>
      </c>
      <c r="AL60" s="23">
        <v>0</v>
      </c>
      <c r="AM60" s="23">
        <v>20.7</v>
      </c>
      <c r="AN60" s="23">
        <v>83</v>
      </c>
      <c r="AO60" s="27">
        <v>539</v>
      </c>
    </row>
    <row r="61" spans="2:41" ht="31.5" customHeight="1" x14ac:dyDescent="0.25">
      <c r="B61" s="318"/>
      <c r="C61" s="26" t="s">
        <v>46</v>
      </c>
      <c r="D61" s="10"/>
      <c r="E61" s="24"/>
      <c r="F61" s="24"/>
      <c r="G61" s="24"/>
      <c r="H61" s="24"/>
      <c r="I61" s="9">
        <v>114</v>
      </c>
      <c r="M61" s="26" t="s">
        <v>46</v>
      </c>
      <c r="N61" s="23"/>
      <c r="O61" s="23"/>
      <c r="P61" s="23"/>
      <c r="Q61" s="23"/>
      <c r="R61" s="23"/>
      <c r="S61" s="27">
        <v>114</v>
      </c>
      <c r="X61" s="318"/>
      <c r="Y61" s="26" t="s">
        <v>46</v>
      </c>
      <c r="Z61" s="10"/>
      <c r="AA61" s="24"/>
      <c r="AB61" s="24"/>
      <c r="AC61" s="24"/>
      <c r="AD61" s="24"/>
      <c r="AE61" s="9">
        <v>114</v>
      </c>
      <c r="AI61" s="26" t="s">
        <v>46</v>
      </c>
      <c r="AJ61" s="23"/>
      <c r="AK61" s="23"/>
      <c r="AL61" s="23"/>
      <c r="AM61" s="23"/>
      <c r="AN61" s="23"/>
      <c r="AO61" s="27">
        <v>114</v>
      </c>
    </row>
    <row r="62" spans="2:41" ht="31.5" customHeight="1" x14ac:dyDescent="0.25">
      <c r="B62" s="318"/>
      <c r="C62" s="26"/>
      <c r="D62" s="10"/>
      <c r="E62" s="24"/>
      <c r="F62" s="24"/>
      <c r="G62" s="24"/>
      <c r="H62" s="24"/>
      <c r="I62" s="9"/>
      <c r="M62" s="26"/>
      <c r="N62" s="23"/>
      <c r="O62" s="23"/>
      <c r="P62" s="23"/>
      <c r="Q62" s="23"/>
      <c r="R62" s="23"/>
      <c r="S62" s="27"/>
      <c r="X62" s="318"/>
      <c r="Y62" s="26"/>
      <c r="Z62" s="10"/>
      <c r="AA62" s="24"/>
      <c r="AB62" s="24"/>
      <c r="AC62" s="24"/>
      <c r="AD62" s="24"/>
      <c r="AE62" s="9"/>
      <c r="AI62" s="26"/>
      <c r="AJ62" s="23"/>
      <c r="AK62" s="23"/>
      <c r="AL62" s="23"/>
      <c r="AM62" s="23"/>
      <c r="AN62" s="23"/>
      <c r="AO62" s="27"/>
    </row>
    <row r="63" spans="2:41" ht="31.5" customHeight="1" x14ac:dyDescent="0.25">
      <c r="B63" s="319"/>
      <c r="C63" s="26"/>
      <c r="D63" s="10"/>
      <c r="E63" s="24"/>
      <c r="F63" s="24"/>
      <c r="G63" s="24"/>
      <c r="H63" s="24"/>
      <c r="I63" s="9"/>
      <c r="M63" s="26"/>
      <c r="N63" s="23"/>
      <c r="O63" s="23"/>
      <c r="P63" s="23"/>
      <c r="Q63" s="23"/>
      <c r="R63" s="23"/>
      <c r="S63" s="27"/>
      <c r="X63" s="319"/>
      <c r="Y63" s="26"/>
      <c r="Z63" s="10"/>
      <c r="AA63" s="24"/>
      <c r="AB63" s="24"/>
      <c r="AC63" s="24"/>
      <c r="AD63" s="24"/>
      <c r="AE63" s="9"/>
      <c r="AI63" s="26"/>
      <c r="AJ63" s="23"/>
      <c r="AK63" s="23"/>
      <c r="AL63" s="23"/>
      <c r="AM63" s="23"/>
      <c r="AN63" s="23"/>
      <c r="AO63" s="27"/>
    </row>
    <row r="64" spans="2:41" ht="31.5" customHeight="1" x14ac:dyDescent="0.25">
      <c r="B64" s="26" t="s">
        <v>47</v>
      </c>
      <c r="C64" s="26"/>
      <c r="D64" s="10">
        <f>SUM(D59:D63)</f>
        <v>300</v>
      </c>
      <c r="E64" s="24">
        <f>SUM(E59:E63)</f>
        <v>4.3500000000000005</v>
      </c>
      <c r="F64" s="24">
        <f>SUM(F59:F63)</f>
        <v>3.9450000000000003</v>
      </c>
      <c r="G64" s="24">
        <f>SUM(G59:G63)</f>
        <v>29.76</v>
      </c>
      <c r="H64" s="24">
        <f>SUM(H59:H63)</f>
        <v>171.75</v>
      </c>
      <c r="I64" s="9"/>
      <c r="M64" s="26"/>
      <c r="N64" s="23"/>
      <c r="O64" s="23"/>
      <c r="P64" s="23"/>
      <c r="Q64" s="23"/>
      <c r="R64" s="23"/>
      <c r="S64" s="27"/>
      <c r="X64" s="26" t="s">
        <v>47</v>
      </c>
      <c r="Y64" s="26"/>
      <c r="Z64" s="10">
        <f>SUM(Z59:Z63)</f>
        <v>300</v>
      </c>
      <c r="AA64" s="24">
        <f>SUM(AA59:AA63)</f>
        <v>4.3500000000000005</v>
      </c>
      <c r="AB64" s="24">
        <f>SUM(AB59:AB63)</f>
        <v>3.9450000000000003</v>
      </c>
      <c r="AC64" s="24">
        <f>SUM(AC59:AC63)</f>
        <v>29.759999999999998</v>
      </c>
      <c r="AD64" s="24">
        <f>SUM(AD59:AD63)</f>
        <v>171.75</v>
      </c>
      <c r="AE64" s="9"/>
      <c r="AI64" s="26"/>
      <c r="AJ64" s="23"/>
      <c r="AK64" s="23"/>
      <c r="AL64" s="23"/>
      <c r="AM64" s="23"/>
      <c r="AN64" s="23"/>
      <c r="AO64" s="27"/>
    </row>
    <row r="65" spans="2:41" ht="31.5" customHeight="1" x14ac:dyDescent="0.25">
      <c r="B65" s="26" t="s">
        <v>69</v>
      </c>
      <c r="C65" s="26"/>
      <c r="D65" s="24">
        <f>D64+D58+D55+D45</f>
        <v>1460</v>
      </c>
      <c r="E65" s="24">
        <f>E64+E58+E55+E45</f>
        <v>35.274833333333333</v>
      </c>
      <c r="F65" s="24">
        <f>F64+F58+F55+F45</f>
        <v>40.540500000000002</v>
      </c>
      <c r="G65" s="24">
        <f>G64+G58+G55+G45</f>
        <v>204.375</v>
      </c>
      <c r="H65" s="24">
        <f>H64+H58+H55+H45</f>
        <v>1315.7249999999999</v>
      </c>
      <c r="I65" s="9"/>
      <c r="M65" s="26"/>
      <c r="N65" s="23"/>
      <c r="O65" s="23"/>
      <c r="P65" s="23"/>
      <c r="Q65" s="23"/>
      <c r="R65" s="23"/>
      <c r="S65" s="27"/>
      <c r="X65" s="26" t="s">
        <v>69</v>
      </c>
      <c r="Y65" s="26"/>
      <c r="Z65" s="10">
        <f>Z64+Z58+Z55+Z45</f>
        <v>1445</v>
      </c>
      <c r="AA65" s="24">
        <f>AA64+AA58+AA55+AA45</f>
        <v>34.337333333333333</v>
      </c>
      <c r="AB65" s="24">
        <f>AB64+AB58+AB55+AB45</f>
        <v>38.915500000000002</v>
      </c>
      <c r="AC65" s="24">
        <f>AC64+AC58+AC55+AC45</f>
        <v>199.23750000000001</v>
      </c>
      <c r="AD65" s="24">
        <f>AD64+AD58+AD55+AD45</f>
        <v>1276.8499999999999</v>
      </c>
      <c r="AE65" s="9"/>
      <c r="AI65" s="26"/>
      <c r="AJ65" s="23"/>
      <c r="AK65" s="23"/>
      <c r="AL65" s="23"/>
      <c r="AM65" s="23"/>
      <c r="AN65" s="23"/>
      <c r="AO65" s="27"/>
    </row>
    <row r="66" spans="2:41" ht="31.5" customHeight="1" x14ac:dyDescent="0.25">
      <c r="B66" s="45" t="s">
        <v>179</v>
      </c>
      <c r="C66" s="47"/>
      <c r="D66" s="47">
        <v>1400</v>
      </c>
      <c r="E66" s="47">
        <v>42</v>
      </c>
      <c r="F66" s="47">
        <v>47</v>
      </c>
      <c r="G66" s="47">
        <v>203</v>
      </c>
      <c r="H66" s="47">
        <v>1400</v>
      </c>
      <c r="I66" s="48"/>
      <c r="M66" s="47"/>
      <c r="N66" s="49"/>
      <c r="O66" s="49"/>
      <c r="P66" s="49"/>
      <c r="Q66" s="49"/>
      <c r="R66" s="49"/>
      <c r="S66" s="50"/>
      <c r="X66" s="45" t="s">
        <v>179</v>
      </c>
      <c r="Y66" s="47"/>
      <c r="Z66" s="47">
        <v>1400</v>
      </c>
      <c r="AA66" s="47">
        <v>42</v>
      </c>
      <c r="AB66" s="47">
        <v>47</v>
      </c>
      <c r="AC66" s="47">
        <v>203</v>
      </c>
      <c r="AD66" s="47">
        <v>1400</v>
      </c>
      <c r="AE66" s="48"/>
      <c r="AI66" s="47"/>
      <c r="AJ66" s="49"/>
      <c r="AK66" s="49"/>
      <c r="AL66" s="49"/>
      <c r="AM66" s="49"/>
      <c r="AN66" s="49"/>
      <c r="AO66" s="50"/>
    </row>
    <row r="67" spans="2:41" ht="31.5" customHeight="1" x14ac:dyDescent="0.25">
      <c r="B67" s="418" t="s">
        <v>5</v>
      </c>
      <c r="C67" s="418" t="s">
        <v>6</v>
      </c>
      <c r="D67" s="418" t="s">
        <v>7</v>
      </c>
      <c r="E67" s="428" t="s">
        <v>8</v>
      </c>
      <c r="F67" s="429"/>
      <c r="G67" s="430"/>
      <c r="H67" s="418" t="s">
        <v>9</v>
      </c>
      <c r="I67" s="424" t="s">
        <v>10</v>
      </c>
      <c r="M67" s="418" t="s">
        <v>6</v>
      </c>
      <c r="N67" s="426" t="s">
        <v>7</v>
      </c>
      <c r="O67" s="407" t="s">
        <v>8</v>
      </c>
      <c r="P67" s="427"/>
      <c r="Q67" s="406"/>
      <c r="R67" s="426" t="s">
        <v>9</v>
      </c>
      <c r="S67" s="416" t="s">
        <v>10</v>
      </c>
      <c r="X67" s="418" t="s">
        <v>5</v>
      </c>
      <c r="Y67" s="418" t="s">
        <v>6</v>
      </c>
      <c r="Z67" s="418" t="s">
        <v>7</v>
      </c>
      <c r="AA67" s="419" t="s">
        <v>8</v>
      </c>
      <c r="AB67" s="420"/>
      <c r="AC67" s="421"/>
      <c r="AD67" s="422" t="s">
        <v>9</v>
      </c>
      <c r="AE67" s="424" t="s">
        <v>10</v>
      </c>
      <c r="AI67" s="418" t="s">
        <v>6</v>
      </c>
      <c r="AJ67" s="426" t="s">
        <v>7</v>
      </c>
      <c r="AK67" s="407" t="s">
        <v>8</v>
      </c>
      <c r="AL67" s="427"/>
      <c r="AM67" s="406"/>
      <c r="AN67" s="426" t="s">
        <v>9</v>
      </c>
      <c r="AO67" s="416" t="s">
        <v>10</v>
      </c>
    </row>
    <row r="68" spans="2:41" ht="31.5" customHeight="1" x14ac:dyDescent="0.25">
      <c r="B68" s="327"/>
      <c r="C68" s="327"/>
      <c r="D68" s="327"/>
      <c r="E68" s="10" t="s">
        <v>11</v>
      </c>
      <c r="F68" s="10" t="s">
        <v>12</v>
      </c>
      <c r="G68" s="10" t="s">
        <v>13</v>
      </c>
      <c r="H68" s="327"/>
      <c r="I68" s="425"/>
      <c r="M68" s="327"/>
      <c r="N68" s="309"/>
      <c r="O68" s="23" t="s">
        <v>11</v>
      </c>
      <c r="P68" s="23" t="s">
        <v>12</v>
      </c>
      <c r="Q68" s="23" t="s">
        <v>13</v>
      </c>
      <c r="R68" s="309"/>
      <c r="S68" s="313"/>
      <c r="X68" s="327"/>
      <c r="Y68" s="327"/>
      <c r="Z68" s="327"/>
      <c r="AA68" s="24" t="s">
        <v>11</v>
      </c>
      <c r="AB68" s="24" t="s">
        <v>12</v>
      </c>
      <c r="AC68" s="24" t="s">
        <v>13</v>
      </c>
      <c r="AD68" s="423"/>
      <c r="AE68" s="425"/>
      <c r="AI68" s="327"/>
      <c r="AJ68" s="309"/>
      <c r="AK68" s="23" t="s">
        <v>11</v>
      </c>
      <c r="AL68" s="23" t="s">
        <v>12</v>
      </c>
      <c r="AM68" s="23" t="s">
        <v>13</v>
      </c>
      <c r="AN68" s="309"/>
      <c r="AO68" s="313"/>
    </row>
    <row r="69" spans="2:41" ht="31.5" customHeight="1" x14ac:dyDescent="0.25">
      <c r="B69" s="26" t="s">
        <v>70</v>
      </c>
      <c r="C69" s="26"/>
      <c r="D69" s="10"/>
      <c r="E69" s="10"/>
      <c r="F69" s="10"/>
      <c r="G69" s="10"/>
      <c r="H69" s="10"/>
      <c r="I69" s="9"/>
      <c r="M69" s="26"/>
      <c r="N69" s="23"/>
      <c r="O69" s="23"/>
      <c r="P69" s="23"/>
      <c r="Q69" s="23"/>
      <c r="R69" s="23"/>
      <c r="S69" s="27"/>
      <c r="X69" s="26" t="s">
        <v>70</v>
      </c>
      <c r="Y69" s="26"/>
      <c r="Z69" s="10"/>
      <c r="AA69" s="24"/>
      <c r="AB69" s="24"/>
      <c r="AC69" s="24"/>
      <c r="AD69" s="24"/>
      <c r="AE69" s="9"/>
      <c r="AI69" s="26"/>
      <c r="AJ69" s="23"/>
      <c r="AK69" s="23"/>
      <c r="AL69" s="23"/>
      <c r="AM69" s="23"/>
      <c r="AN69" s="23"/>
      <c r="AO69" s="27"/>
    </row>
    <row r="70" spans="2:41" ht="31.5" customHeight="1" x14ac:dyDescent="0.25">
      <c r="B70" s="305" t="s">
        <v>15</v>
      </c>
      <c r="C70" s="26" t="s">
        <v>71</v>
      </c>
      <c r="D70" s="10">
        <v>130</v>
      </c>
      <c r="E70" s="24">
        <f t="shared" ref="E70:F72" si="18">(O70)/N70*D70</f>
        <v>5.0310000000000006</v>
      </c>
      <c r="F70" s="24">
        <f t="shared" si="18"/>
        <v>7.6829999999999998</v>
      </c>
      <c r="G70" s="24">
        <f>Q70/N70*D70</f>
        <v>23.100999999999999</v>
      </c>
      <c r="H70" s="24">
        <f>R70/N70*D70</f>
        <v>181.61</v>
      </c>
      <c r="I70" s="9">
        <v>256</v>
      </c>
      <c r="M70" s="26" t="s">
        <v>71</v>
      </c>
      <c r="N70" s="23">
        <v>1000</v>
      </c>
      <c r="O70" s="23">
        <v>38.700000000000003</v>
      </c>
      <c r="P70" s="23">
        <v>59.1</v>
      </c>
      <c r="Q70" s="23">
        <v>177.7</v>
      </c>
      <c r="R70" s="23">
        <v>1397</v>
      </c>
      <c r="S70" s="27">
        <v>256</v>
      </c>
      <c r="X70" s="305" t="s">
        <v>15</v>
      </c>
      <c r="Y70" s="26" t="s">
        <v>71</v>
      </c>
      <c r="Z70" s="10">
        <v>130</v>
      </c>
      <c r="AA70" s="24">
        <f>AK70/AJ70*Z70</f>
        <v>5.0310000000000006</v>
      </c>
      <c r="AB70" s="24">
        <f>AL70/AJ70*Z70</f>
        <v>7.6829999999999998</v>
      </c>
      <c r="AC70" s="24">
        <f>AM70/AJ70*Z70</f>
        <v>23.100999999999999</v>
      </c>
      <c r="AD70" s="24">
        <f>AN70/AJ70*Z70</f>
        <v>181.61</v>
      </c>
      <c r="AE70" s="9">
        <v>256</v>
      </c>
      <c r="AI70" s="26" t="s">
        <v>71</v>
      </c>
      <c r="AJ70" s="23">
        <v>1000</v>
      </c>
      <c r="AK70" s="23">
        <v>38.700000000000003</v>
      </c>
      <c r="AL70" s="23">
        <v>59.1</v>
      </c>
      <c r="AM70" s="23">
        <v>177.7</v>
      </c>
      <c r="AN70" s="23">
        <v>1397</v>
      </c>
      <c r="AO70" s="27">
        <v>256</v>
      </c>
    </row>
    <row r="71" spans="2:41" ht="31.5" customHeight="1" x14ac:dyDescent="0.25">
      <c r="B71" s="306"/>
      <c r="C71" s="26" t="s">
        <v>17</v>
      </c>
      <c r="D71" s="10">
        <v>150</v>
      </c>
      <c r="E71" s="24">
        <f t="shared" si="18"/>
        <v>2.7</v>
      </c>
      <c r="F71" s="24">
        <f t="shared" si="18"/>
        <v>2.4750000000000001</v>
      </c>
      <c r="G71" s="24">
        <f>Q71/N71*D71</f>
        <v>18.75</v>
      </c>
      <c r="H71" s="24">
        <f>R71/N71*D71</f>
        <v>108</v>
      </c>
      <c r="I71" s="9">
        <v>508</v>
      </c>
      <c r="M71" s="26" t="s">
        <v>17</v>
      </c>
      <c r="N71" s="23">
        <v>200</v>
      </c>
      <c r="O71" s="23">
        <v>3.6</v>
      </c>
      <c r="P71" s="23">
        <v>3.3</v>
      </c>
      <c r="Q71" s="23">
        <v>25</v>
      </c>
      <c r="R71" s="23">
        <v>144</v>
      </c>
      <c r="S71" s="27">
        <v>508</v>
      </c>
      <c r="X71" s="306"/>
      <c r="Y71" s="26" t="s">
        <v>18</v>
      </c>
      <c r="Z71" s="10">
        <v>150</v>
      </c>
      <c r="AA71" s="24">
        <f>AK71/AJ71*Z71</f>
        <v>2.7</v>
      </c>
      <c r="AB71" s="24">
        <f>AL71/AJ71*Z71</f>
        <v>2.4750000000000001</v>
      </c>
      <c r="AC71" s="24">
        <f>AM71/AJ71*Z71</f>
        <v>18.75</v>
      </c>
      <c r="AD71" s="24">
        <f>AN71/AJ71*Z71</f>
        <v>108</v>
      </c>
      <c r="AE71" s="9">
        <v>508</v>
      </c>
      <c r="AI71" s="26" t="s">
        <v>17</v>
      </c>
      <c r="AJ71" s="23">
        <v>200</v>
      </c>
      <c r="AK71" s="23">
        <v>3.6</v>
      </c>
      <c r="AL71" s="23">
        <v>3.3</v>
      </c>
      <c r="AM71" s="23">
        <v>25</v>
      </c>
      <c r="AN71" s="23">
        <v>144</v>
      </c>
      <c r="AO71" s="27">
        <v>508</v>
      </c>
    </row>
    <row r="72" spans="2:41" ht="31.5" customHeight="1" x14ac:dyDescent="0.25">
      <c r="B72" s="306"/>
      <c r="C72" s="26" t="s">
        <v>72</v>
      </c>
      <c r="D72" s="10">
        <v>35</v>
      </c>
      <c r="E72" s="24">
        <f t="shared" si="18"/>
        <v>5</v>
      </c>
      <c r="F72" s="24">
        <f t="shared" si="18"/>
        <v>8.1</v>
      </c>
      <c r="G72" s="24">
        <f>Q72/N72*D72</f>
        <v>7.4</v>
      </c>
      <c r="H72" s="24">
        <f>R72/N72*D72</f>
        <v>123</v>
      </c>
      <c r="I72" s="9">
        <v>97</v>
      </c>
      <c r="M72" s="26" t="s">
        <v>72</v>
      </c>
      <c r="N72" s="23">
        <v>35</v>
      </c>
      <c r="O72" s="23">
        <v>5</v>
      </c>
      <c r="P72" s="23">
        <v>8.1</v>
      </c>
      <c r="Q72" s="23">
        <v>7.4</v>
      </c>
      <c r="R72" s="23">
        <v>123</v>
      </c>
      <c r="S72" s="27">
        <v>97</v>
      </c>
      <c r="X72" s="306"/>
      <c r="Y72" s="26" t="s">
        <v>72</v>
      </c>
      <c r="Z72" s="10">
        <v>35</v>
      </c>
      <c r="AA72" s="24">
        <f>AK72/AJ72*Z72</f>
        <v>5</v>
      </c>
      <c r="AB72" s="24">
        <f>AL72/AJ72*Z72</f>
        <v>8.1</v>
      </c>
      <c r="AC72" s="24">
        <f>AM72/AJ72*Z72</f>
        <v>7.4</v>
      </c>
      <c r="AD72" s="24">
        <f>AN72/AJ72*Z72</f>
        <v>123</v>
      </c>
      <c r="AE72" s="9">
        <v>97</v>
      </c>
      <c r="AI72" s="26" t="s">
        <v>72</v>
      </c>
      <c r="AJ72" s="23">
        <v>35</v>
      </c>
      <c r="AK72" s="23">
        <v>5</v>
      </c>
      <c r="AL72" s="23">
        <v>8.1</v>
      </c>
      <c r="AM72" s="23">
        <v>7.4</v>
      </c>
      <c r="AN72" s="23">
        <v>123</v>
      </c>
      <c r="AO72" s="27">
        <v>97</v>
      </c>
    </row>
    <row r="73" spans="2:41" ht="31.5" customHeight="1" x14ac:dyDescent="0.25">
      <c r="B73" s="306"/>
      <c r="C73" s="26"/>
      <c r="D73" s="10"/>
      <c r="E73" s="24"/>
      <c r="F73" s="24"/>
      <c r="G73" s="24"/>
      <c r="H73" s="24"/>
      <c r="I73" s="9"/>
      <c r="M73" s="26"/>
      <c r="N73" s="23"/>
      <c r="O73" s="23"/>
      <c r="P73" s="23"/>
      <c r="Q73" s="23"/>
      <c r="R73" s="23"/>
      <c r="S73" s="27"/>
      <c r="X73" s="306"/>
      <c r="Y73" s="26"/>
      <c r="Z73" s="10"/>
      <c r="AA73" s="24"/>
      <c r="AB73" s="24"/>
      <c r="AC73" s="24"/>
      <c r="AD73" s="24"/>
      <c r="AE73" s="9"/>
      <c r="AI73" s="26"/>
      <c r="AJ73" s="23"/>
      <c r="AK73" s="23"/>
      <c r="AL73" s="23"/>
      <c r="AM73" s="23"/>
      <c r="AN73" s="23"/>
      <c r="AO73" s="27"/>
    </row>
    <row r="74" spans="2:41" ht="31.5" customHeight="1" x14ac:dyDescent="0.25">
      <c r="B74" s="306"/>
      <c r="C74" s="26" t="s">
        <v>73</v>
      </c>
      <c r="D74" s="10">
        <v>100</v>
      </c>
      <c r="E74" s="24">
        <f>(O74)/N74*D74</f>
        <v>1.5</v>
      </c>
      <c r="F74" s="24">
        <f>(P74)/O74*E74</f>
        <v>0.5</v>
      </c>
      <c r="G74" s="24">
        <f>Q74/N74*D74</f>
        <v>21</v>
      </c>
      <c r="H74" s="24">
        <f>R74/N74*D74</f>
        <v>96</v>
      </c>
      <c r="I74" s="9">
        <v>118</v>
      </c>
      <c r="M74" s="26" t="s">
        <v>73</v>
      </c>
      <c r="N74" s="23">
        <v>100</v>
      </c>
      <c r="O74" s="23">
        <v>1.5</v>
      </c>
      <c r="P74" s="23">
        <v>0.5</v>
      </c>
      <c r="Q74" s="23">
        <v>21</v>
      </c>
      <c r="R74" s="23">
        <v>96</v>
      </c>
      <c r="S74" s="27">
        <v>118</v>
      </c>
      <c r="X74" s="306"/>
      <c r="Y74" s="26" t="s">
        <v>73</v>
      </c>
      <c r="Z74" s="10">
        <v>100</v>
      </c>
      <c r="AA74" s="24">
        <f>AK74/AJ74*Z74</f>
        <v>1.5</v>
      </c>
      <c r="AB74" s="24">
        <f>AL74/AJ74*Z74</f>
        <v>0.5</v>
      </c>
      <c r="AC74" s="24">
        <f>AM74/AJ74*Z74</f>
        <v>21</v>
      </c>
      <c r="AD74" s="24">
        <f>AN74/AJ74*Z74</f>
        <v>96</v>
      </c>
      <c r="AE74" s="9">
        <v>118</v>
      </c>
      <c r="AI74" s="26" t="s">
        <v>73</v>
      </c>
      <c r="AJ74" s="23">
        <v>100</v>
      </c>
      <c r="AK74" s="23">
        <v>1.5</v>
      </c>
      <c r="AL74" s="23">
        <v>0.5</v>
      </c>
      <c r="AM74" s="23">
        <v>21</v>
      </c>
      <c r="AN74" s="23">
        <v>96</v>
      </c>
      <c r="AO74" s="27">
        <v>118</v>
      </c>
    </row>
    <row r="75" spans="2:41" ht="31.5" customHeight="1" x14ac:dyDescent="0.25">
      <c r="B75" s="417"/>
      <c r="C75" s="26"/>
      <c r="D75" s="10"/>
      <c r="E75" s="24"/>
      <c r="F75" s="24"/>
      <c r="G75" s="24"/>
      <c r="H75" s="24"/>
      <c r="I75" s="9"/>
      <c r="M75" s="26"/>
      <c r="N75" s="23"/>
      <c r="O75" s="23"/>
      <c r="P75" s="23"/>
      <c r="Q75" s="23"/>
      <c r="R75" s="23"/>
      <c r="S75" s="27"/>
      <c r="X75" s="417"/>
      <c r="Y75" s="26"/>
      <c r="Z75" s="10"/>
      <c r="AA75" s="24"/>
      <c r="AB75" s="24"/>
      <c r="AC75" s="24"/>
      <c r="AD75" s="24"/>
      <c r="AE75" s="9"/>
      <c r="AI75" s="26"/>
      <c r="AJ75" s="23"/>
      <c r="AK75" s="23"/>
      <c r="AL75" s="23"/>
      <c r="AM75" s="23"/>
      <c r="AN75" s="23"/>
      <c r="AO75" s="27"/>
    </row>
    <row r="76" spans="2:41" ht="31.5" customHeight="1" x14ac:dyDescent="0.25">
      <c r="B76" s="26" t="s">
        <v>21</v>
      </c>
      <c r="C76" s="26"/>
      <c r="D76" s="10">
        <f>SUM(D70:D75)</f>
        <v>415</v>
      </c>
      <c r="E76" s="24">
        <f>SUM(E70:E75)</f>
        <v>14.231000000000002</v>
      </c>
      <c r="F76" s="24">
        <f>SUM(F70:F75)</f>
        <v>18.757999999999999</v>
      </c>
      <c r="G76" s="24">
        <f>SUM(G70:G75)</f>
        <v>70.251000000000005</v>
      </c>
      <c r="H76" s="24">
        <f>SUM(H70:H75)</f>
        <v>508.61</v>
      </c>
      <c r="I76" s="9"/>
      <c r="M76" s="26"/>
      <c r="N76" s="23"/>
      <c r="O76" s="23"/>
      <c r="P76" s="23"/>
      <c r="Q76" s="23"/>
      <c r="R76" s="23"/>
      <c r="S76" s="23"/>
      <c r="X76" s="26" t="s">
        <v>21</v>
      </c>
      <c r="Y76" s="26"/>
      <c r="Z76" s="10">
        <f>SUM(Z70:Z75)</f>
        <v>415</v>
      </c>
      <c r="AA76" s="24">
        <f>SUM(AA70:AA75)</f>
        <v>14.231000000000002</v>
      </c>
      <c r="AB76" s="24">
        <f>SUM(AB70:AB75)</f>
        <v>18.757999999999999</v>
      </c>
      <c r="AC76" s="24">
        <f>SUM(AC70:AC75)</f>
        <v>70.251000000000005</v>
      </c>
      <c r="AD76" s="24">
        <f>SUM(AD70:AD75)</f>
        <v>508.61</v>
      </c>
      <c r="AE76" s="10"/>
      <c r="AI76" s="26"/>
      <c r="AJ76" s="23"/>
      <c r="AK76" s="23"/>
      <c r="AL76" s="23"/>
      <c r="AM76" s="23"/>
      <c r="AN76" s="23"/>
      <c r="AO76" s="23"/>
    </row>
    <row r="77" spans="2:41" ht="30" customHeight="1" x14ac:dyDescent="0.25">
      <c r="B77" s="302" t="s">
        <v>22</v>
      </c>
      <c r="C77" s="26" t="s">
        <v>74</v>
      </c>
      <c r="D77" s="10">
        <v>30</v>
      </c>
      <c r="E77" s="24">
        <f t="shared" ref="E77:F79" si="19">(O77)/N77*D77</f>
        <v>0.54</v>
      </c>
      <c r="F77" s="24">
        <f t="shared" si="19"/>
        <v>1.8600000000000003</v>
      </c>
      <c r="G77" s="24">
        <f>Q77/N77*D77</f>
        <v>2.6700000000000004</v>
      </c>
      <c r="H77" s="24">
        <f>R77/N77*D77</f>
        <v>29.7</v>
      </c>
      <c r="I77" s="9">
        <v>71</v>
      </c>
      <c r="M77" s="26" t="s">
        <v>74</v>
      </c>
      <c r="N77" s="23">
        <v>100</v>
      </c>
      <c r="O77" s="23">
        <v>1.8</v>
      </c>
      <c r="P77" s="23">
        <v>6.2</v>
      </c>
      <c r="Q77" s="23">
        <v>8.9</v>
      </c>
      <c r="R77" s="23">
        <v>99</v>
      </c>
      <c r="S77" s="27">
        <v>71</v>
      </c>
      <c r="X77" s="302" t="s">
        <v>22</v>
      </c>
      <c r="Y77" s="26" t="s">
        <v>74</v>
      </c>
      <c r="Z77" s="10">
        <v>30</v>
      </c>
      <c r="AA77" s="24">
        <f>AK77/AJ77*Z77</f>
        <v>0.54</v>
      </c>
      <c r="AB77" s="24">
        <f>AL77/AJ77*Z77</f>
        <v>1.8599999999999999</v>
      </c>
      <c r="AC77" s="24">
        <f>AM77/AJ77*Z77</f>
        <v>2.6700000000000004</v>
      </c>
      <c r="AD77" s="24">
        <f>AN77/AJ77*Z77</f>
        <v>29.7</v>
      </c>
      <c r="AE77" s="9">
        <v>71</v>
      </c>
      <c r="AI77" s="26" t="s">
        <v>74</v>
      </c>
      <c r="AJ77" s="23">
        <v>100</v>
      </c>
      <c r="AK77" s="23">
        <v>1.8</v>
      </c>
      <c r="AL77" s="23">
        <v>6.2</v>
      </c>
      <c r="AM77" s="23">
        <v>8.9</v>
      </c>
      <c r="AN77" s="23">
        <v>99</v>
      </c>
      <c r="AO77" s="27">
        <v>71</v>
      </c>
    </row>
    <row r="78" spans="2:41" ht="31.5" customHeight="1" x14ac:dyDescent="0.25">
      <c r="B78" s="302"/>
      <c r="C78" s="26" t="s">
        <v>76</v>
      </c>
      <c r="D78" s="10">
        <v>150</v>
      </c>
      <c r="E78" s="24">
        <f t="shared" si="19"/>
        <v>0.75</v>
      </c>
      <c r="F78" s="24">
        <f t="shared" si="19"/>
        <v>0.15000000000000002</v>
      </c>
      <c r="G78" s="24">
        <f>Q78/N78*D78</f>
        <v>0</v>
      </c>
      <c r="H78" s="24">
        <f>R78/N78*D78</f>
        <v>4.3500000000000005</v>
      </c>
      <c r="I78" s="9">
        <v>126</v>
      </c>
      <c r="M78" s="26" t="s">
        <v>76</v>
      </c>
      <c r="N78" s="23">
        <v>1000</v>
      </c>
      <c r="O78" s="23">
        <v>5</v>
      </c>
      <c r="P78" s="23">
        <v>1</v>
      </c>
      <c r="Q78" s="23">
        <v>0</v>
      </c>
      <c r="R78" s="23">
        <v>29</v>
      </c>
      <c r="S78" s="27">
        <v>126</v>
      </c>
      <c r="X78" s="302"/>
      <c r="Y78" s="26" t="s">
        <v>75</v>
      </c>
      <c r="Z78" s="10">
        <v>150</v>
      </c>
      <c r="AA78" s="24">
        <f>AK78/AJ78*Z78</f>
        <v>0.75</v>
      </c>
      <c r="AB78" s="24">
        <f>AL78/AJ78*Z78</f>
        <v>0.15</v>
      </c>
      <c r="AC78" s="24">
        <f>AM78/AJ78*Z78</f>
        <v>0</v>
      </c>
      <c r="AD78" s="24">
        <f>AN78/AJ78*Z78</f>
        <v>4.3500000000000005</v>
      </c>
      <c r="AE78" s="9">
        <v>126</v>
      </c>
      <c r="AI78" s="26" t="s">
        <v>76</v>
      </c>
      <c r="AJ78" s="23">
        <v>1000</v>
      </c>
      <c r="AK78" s="23">
        <v>5</v>
      </c>
      <c r="AL78" s="23">
        <v>1</v>
      </c>
      <c r="AM78" s="23">
        <v>0</v>
      </c>
      <c r="AN78" s="23">
        <v>29</v>
      </c>
      <c r="AO78" s="27">
        <v>126</v>
      </c>
    </row>
    <row r="79" spans="2:41" ht="31.5" customHeight="1" x14ac:dyDescent="0.25">
      <c r="B79" s="302"/>
      <c r="C79" s="36" t="s">
        <v>78</v>
      </c>
      <c r="D79" s="10">
        <v>150</v>
      </c>
      <c r="E79" s="24">
        <f t="shared" si="19"/>
        <v>11.428571428571429</v>
      </c>
      <c r="F79" s="24">
        <f t="shared" si="19"/>
        <v>11.357142857142858</v>
      </c>
      <c r="G79" s="24">
        <f>Q79/N79*D79</f>
        <v>27.071428571428569</v>
      </c>
      <c r="H79" s="24">
        <f>R79/N79*D79</f>
        <v>256.42857142857144</v>
      </c>
      <c r="I79" s="9">
        <v>411</v>
      </c>
      <c r="M79" s="36" t="s">
        <v>78</v>
      </c>
      <c r="N79" s="23">
        <v>210</v>
      </c>
      <c r="O79" s="23">
        <v>16</v>
      </c>
      <c r="P79" s="23">
        <v>15.9</v>
      </c>
      <c r="Q79" s="23">
        <v>37.9</v>
      </c>
      <c r="R79" s="23">
        <v>359</v>
      </c>
      <c r="S79" s="27">
        <v>411</v>
      </c>
      <c r="X79" s="302"/>
      <c r="Y79" s="26" t="s">
        <v>79</v>
      </c>
      <c r="Z79" s="10">
        <v>50</v>
      </c>
      <c r="AA79" s="24">
        <f>AK79/AJ79*Z79</f>
        <v>11.785714285714285</v>
      </c>
      <c r="AB79" s="24">
        <f>AL79/AJ79*Z79</f>
        <v>8.1428571428571441</v>
      </c>
      <c r="AC79" s="24">
        <f>AM79/AJ79*Z79</f>
        <v>0.2857142857142857</v>
      </c>
      <c r="AD79" s="24">
        <f>AN79/AJ79*Z79</f>
        <v>121.42857142857142</v>
      </c>
      <c r="AE79" s="9">
        <v>409</v>
      </c>
      <c r="AI79" s="36" t="s">
        <v>79</v>
      </c>
      <c r="AJ79" s="10">
        <v>70</v>
      </c>
      <c r="AK79" s="24">
        <v>16.5</v>
      </c>
      <c r="AL79" s="24">
        <v>11.4</v>
      </c>
      <c r="AM79" s="24">
        <v>0.4</v>
      </c>
      <c r="AN79" s="24">
        <v>170</v>
      </c>
      <c r="AO79" s="9">
        <v>409</v>
      </c>
    </row>
    <row r="80" spans="2:41" ht="31.5" customHeight="1" x14ac:dyDescent="0.25">
      <c r="B80" s="315"/>
      <c r="C80" s="26"/>
      <c r="D80" s="10"/>
      <c r="E80" s="24"/>
      <c r="F80" s="24"/>
      <c r="G80" s="24"/>
      <c r="H80" s="24"/>
      <c r="I80" s="9"/>
      <c r="M80" s="26"/>
      <c r="N80" s="23"/>
      <c r="O80" s="23"/>
      <c r="P80" s="23"/>
      <c r="Q80" s="23"/>
      <c r="R80" s="23"/>
      <c r="S80" s="27"/>
      <c r="X80" s="315"/>
      <c r="Y80" s="26" t="s">
        <v>80</v>
      </c>
      <c r="Z80" s="10">
        <v>100</v>
      </c>
      <c r="AA80" s="24">
        <f>AK80/AJ80*Z80</f>
        <v>1.9</v>
      </c>
      <c r="AB80" s="24">
        <f>AL80/AJ80*Z80</f>
        <v>5.65</v>
      </c>
      <c r="AC80" s="24">
        <f>AM80/AJ80*Z80</f>
        <v>8.1</v>
      </c>
      <c r="AD80" s="24">
        <f>AN80/AJ80*Z80</f>
        <v>91</v>
      </c>
      <c r="AE80" s="9">
        <v>236</v>
      </c>
      <c r="AI80" s="26" t="s">
        <v>80</v>
      </c>
      <c r="AJ80" s="10">
        <v>200</v>
      </c>
      <c r="AK80" s="24">
        <v>3.8</v>
      </c>
      <c r="AL80" s="24">
        <v>11.3</v>
      </c>
      <c r="AM80" s="24">
        <v>16.2</v>
      </c>
      <c r="AN80" s="24">
        <v>182</v>
      </c>
      <c r="AO80" s="9">
        <v>236</v>
      </c>
    </row>
    <row r="81" spans="2:41" ht="31.5" customHeight="1" x14ac:dyDescent="0.25">
      <c r="B81" s="315"/>
      <c r="C81" s="26"/>
      <c r="D81" s="10"/>
      <c r="E81" s="24"/>
      <c r="F81" s="24"/>
      <c r="G81" s="24"/>
      <c r="H81" s="24"/>
      <c r="I81" s="9"/>
      <c r="M81" s="26"/>
      <c r="N81" s="23"/>
      <c r="O81" s="23"/>
      <c r="P81" s="23"/>
      <c r="Q81" s="23"/>
      <c r="R81" s="23"/>
      <c r="S81" s="27"/>
      <c r="X81" s="315"/>
      <c r="Y81" s="26"/>
      <c r="Z81" s="10"/>
      <c r="AA81" s="24"/>
      <c r="AB81" s="24"/>
      <c r="AC81" s="24"/>
      <c r="AD81" s="24"/>
      <c r="AE81" s="9"/>
      <c r="AI81" s="26"/>
      <c r="AJ81" s="23"/>
      <c r="AK81" s="23"/>
      <c r="AL81" s="23"/>
      <c r="AM81" s="23"/>
      <c r="AN81" s="23"/>
      <c r="AO81" s="27"/>
    </row>
    <row r="82" spans="2:41" ht="31.5" customHeight="1" x14ac:dyDescent="0.25">
      <c r="B82" s="315"/>
      <c r="C82" s="26" t="s">
        <v>81</v>
      </c>
      <c r="D82" s="10">
        <v>120</v>
      </c>
      <c r="E82" s="24">
        <f t="shared" ref="E82:F84" si="20">(O82)/N82*D82</f>
        <v>0.3</v>
      </c>
      <c r="F82" s="24">
        <f t="shared" si="20"/>
        <v>0</v>
      </c>
      <c r="G82" s="24">
        <f>Q82/N82*D82</f>
        <v>16.200000000000003</v>
      </c>
      <c r="H82" s="24">
        <f>R82/N82*D82</f>
        <v>66</v>
      </c>
      <c r="I82" s="9">
        <v>527</v>
      </c>
      <c r="M82" s="26" t="s">
        <v>81</v>
      </c>
      <c r="N82" s="23">
        <v>200</v>
      </c>
      <c r="O82" s="23">
        <v>0.5</v>
      </c>
      <c r="P82" s="23">
        <v>0</v>
      </c>
      <c r="Q82" s="23">
        <v>27</v>
      </c>
      <c r="R82" s="23">
        <v>110</v>
      </c>
      <c r="S82" s="27">
        <v>527</v>
      </c>
      <c r="X82" s="315"/>
      <c r="Y82" s="26" t="s">
        <v>81</v>
      </c>
      <c r="Z82" s="10">
        <v>120</v>
      </c>
      <c r="AA82" s="24">
        <f>AK82/AJ82*Z82</f>
        <v>0.3</v>
      </c>
      <c r="AB82" s="24">
        <f>AL82/AJ82*Z82</f>
        <v>0</v>
      </c>
      <c r="AC82" s="24">
        <f>AM82/AJ82*Z82</f>
        <v>16.200000000000003</v>
      </c>
      <c r="AD82" s="24">
        <f>AN82/AJ82*Z82</f>
        <v>66</v>
      </c>
      <c r="AE82" s="9">
        <v>527</v>
      </c>
      <c r="AI82" s="26" t="s">
        <v>81</v>
      </c>
      <c r="AJ82" s="23">
        <v>200</v>
      </c>
      <c r="AK82" s="23">
        <v>0.5</v>
      </c>
      <c r="AL82" s="23">
        <v>0</v>
      </c>
      <c r="AM82" s="23">
        <v>27</v>
      </c>
      <c r="AN82" s="23">
        <v>110</v>
      </c>
      <c r="AO82" s="27">
        <v>527</v>
      </c>
    </row>
    <row r="83" spans="2:41" ht="31.5" customHeight="1" x14ac:dyDescent="0.25">
      <c r="B83" s="315"/>
      <c r="C83" s="26" t="s">
        <v>33</v>
      </c>
      <c r="D83" s="10">
        <v>40</v>
      </c>
      <c r="E83" s="24">
        <f t="shared" si="20"/>
        <v>3.04</v>
      </c>
      <c r="F83" s="24">
        <f t="shared" si="20"/>
        <v>0.32</v>
      </c>
      <c r="G83" s="24">
        <f>Q83/N83*D83</f>
        <v>19.680000000000003</v>
      </c>
      <c r="H83" s="24">
        <f>R83/N83*D83</f>
        <v>94</v>
      </c>
      <c r="I83" s="9">
        <v>114</v>
      </c>
      <c r="M83" s="26" t="s">
        <v>33</v>
      </c>
      <c r="N83" s="23">
        <v>100</v>
      </c>
      <c r="O83" s="23">
        <v>7.6</v>
      </c>
      <c r="P83" s="23">
        <v>0.8</v>
      </c>
      <c r="Q83" s="23">
        <v>49.2</v>
      </c>
      <c r="R83" s="23">
        <v>235</v>
      </c>
      <c r="S83" s="27">
        <v>114</v>
      </c>
      <c r="X83" s="315"/>
      <c r="Y83" s="26" t="s">
        <v>33</v>
      </c>
      <c r="Z83" s="10">
        <v>40</v>
      </c>
      <c r="AA83" s="24">
        <f>AK83/AJ83*Z83</f>
        <v>3.04</v>
      </c>
      <c r="AB83" s="24">
        <f>AL83/AJ83*Z83</f>
        <v>0.32</v>
      </c>
      <c r="AC83" s="24">
        <f>AM83/AJ83*Z83</f>
        <v>19.680000000000003</v>
      </c>
      <c r="AD83" s="24">
        <f>AN83/AJ83*Z83</f>
        <v>94</v>
      </c>
      <c r="AE83" s="9">
        <v>114</v>
      </c>
      <c r="AI83" s="26" t="s">
        <v>33</v>
      </c>
      <c r="AJ83" s="23">
        <v>100</v>
      </c>
      <c r="AK83" s="23">
        <v>7.6</v>
      </c>
      <c r="AL83" s="23">
        <v>0.8</v>
      </c>
      <c r="AM83" s="23">
        <v>49.2</v>
      </c>
      <c r="AN83" s="23">
        <v>235</v>
      </c>
      <c r="AO83" s="27">
        <v>114</v>
      </c>
    </row>
    <row r="84" spans="2:41" ht="31.5" customHeight="1" x14ac:dyDescent="0.25">
      <c r="B84" s="315"/>
      <c r="C84" s="26" t="s">
        <v>34</v>
      </c>
      <c r="D84" s="10">
        <v>40</v>
      </c>
      <c r="E84" s="24">
        <f t="shared" si="20"/>
        <v>2.64</v>
      </c>
      <c r="F84" s="24">
        <f t="shared" si="20"/>
        <v>0.48000000000000004</v>
      </c>
      <c r="G84" s="24">
        <f>Q84/N84*D84</f>
        <v>13.36</v>
      </c>
      <c r="H84" s="24">
        <f>R84/N84*D84</f>
        <v>69.599999999999994</v>
      </c>
      <c r="I84" s="9">
        <v>115</v>
      </c>
      <c r="M84" s="26" t="s">
        <v>34</v>
      </c>
      <c r="N84" s="23">
        <v>100</v>
      </c>
      <c r="O84" s="23">
        <v>6.6</v>
      </c>
      <c r="P84" s="23">
        <v>1.2</v>
      </c>
      <c r="Q84" s="23">
        <v>33.4</v>
      </c>
      <c r="R84" s="23">
        <v>174</v>
      </c>
      <c r="S84" s="27">
        <v>115</v>
      </c>
      <c r="X84" s="315"/>
      <c r="Y84" s="26" t="s">
        <v>34</v>
      </c>
      <c r="Z84" s="10">
        <v>40</v>
      </c>
      <c r="AA84" s="24">
        <f>AK84/AJ84*Z84</f>
        <v>2.64</v>
      </c>
      <c r="AB84" s="24">
        <f>AL84/AJ84*Z84</f>
        <v>0.48</v>
      </c>
      <c r="AC84" s="24">
        <f>AM84/AJ84*Z84</f>
        <v>13.36</v>
      </c>
      <c r="AD84" s="24">
        <f>AN84/AJ84*Z84</f>
        <v>69.599999999999994</v>
      </c>
      <c r="AE84" s="9">
        <v>115</v>
      </c>
      <c r="AI84" s="26" t="s">
        <v>34</v>
      </c>
      <c r="AJ84" s="23">
        <v>100</v>
      </c>
      <c r="AK84" s="23">
        <v>6.6</v>
      </c>
      <c r="AL84" s="23">
        <v>1.2</v>
      </c>
      <c r="AM84" s="23">
        <v>33.4</v>
      </c>
      <c r="AN84" s="23">
        <v>174</v>
      </c>
      <c r="AO84" s="27">
        <v>115</v>
      </c>
    </row>
    <row r="85" spans="2:41" ht="31.5" customHeight="1" x14ac:dyDescent="0.25">
      <c r="B85" s="26" t="s">
        <v>35</v>
      </c>
      <c r="C85" s="26"/>
      <c r="D85" s="10">
        <f>SUM(D77:D84)</f>
        <v>530</v>
      </c>
      <c r="E85" s="24">
        <f>SUM(E77:E84)</f>
        <v>18.69857142857143</v>
      </c>
      <c r="F85" s="24">
        <f>SUM(F77:F84)</f>
        <v>14.167142857142858</v>
      </c>
      <c r="G85" s="24">
        <f>SUM(G77:G84)</f>
        <v>78.98142857142858</v>
      </c>
      <c r="H85" s="24">
        <f>SUM(H77:H84)</f>
        <v>520.07857142857142</v>
      </c>
      <c r="I85" s="9"/>
      <c r="M85" s="26"/>
      <c r="N85" s="23"/>
      <c r="O85" s="23"/>
      <c r="P85" s="23"/>
      <c r="Q85" s="23"/>
      <c r="R85" s="23"/>
      <c r="S85" s="27"/>
      <c r="X85" s="26" t="s">
        <v>35</v>
      </c>
      <c r="Y85" s="26"/>
      <c r="Z85" s="10">
        <f>SUM(Z77:Z84)</f>
        <v>530</v>
      </c>
      <c r="AA85" s="24">
        <f>SUM(AA77:AA84)</f>
        <v>20.955714285714286</v>
      </c>
      <c r="AB85" s="24">
        <f>SUM(AB77:AB84)</f>
        <v>16.602857142857143</v>
      </c>
      <c r="AC85" s="24">
        <f>SUM(AC77:AC84)</f>
        <v>60.295714285714297</v>
      </c>
      <c r="AD85" s="24">
        <f>SUM(AD77:AD84)</f>
        <v>476.07857142857142</v>
      </c>
      <c r="AE85" s="9"/>
      <c r="AI85" s="26"/>
      <c r="AJ85" s="23"/>
      <c r="AK85" s="23"/>
      <c r="AL85" s="23"/>
      <c r="AM85" s="23"/>
      <c r="AN85" s="23"/>
      <c r="AO85" s="27"/>
    </row>
    <row r="86" spans="2:41" ht="31.5" customHeight="1" x14ac:dyDescent="0.25">
      <c r="B86" s="305" t="s">
        <v>36</v>
      </c>
      <c r="C86" s="26" t="s">
        <v>82</v>
      </c>
      <c r="D86" s="10">
        <v>30</v>
      </c>
      <c r="E86" s="24">
        <f>(O86)/N86*D86</f>
        <v>1.77</v>
      </c>
      <c r="F86" s="24">
        <f>(P86)/O86*E86</f>
        <v>1.41</v>
      </c>
      <c r="G86" s="24">
        <f>Q86/N86*D86</f>
        <v>22.5</v>
      </c>
      <c r="H86" s="24">
        <f>R86/N86*D86</f>
        <v>109.80000000000001</v>
      </c>
      <c r="I86" s="9">
        <v>608</v>
      </c>
      <c r="M86" s="26" t="s">
        <v>82</v>
      </c>
      <c r="N86" s="23">
        <v>100</v>
      </c>
      <c r="O86" s="23">
        <v>5.9</v>
      </c>
      <c r="P86" s="23">
        <v>4.7</v>
      </c>
      <c r="Q86" s="23">
        <v>75</v>
      </c>
      <c r="R86" s="23">
        <v>366</v>
      </c>
      <c r="S86" s="27">
        <v>608</v>
      </c>
      <c r="X86" s="305" t="s">
        <v>36</v>
      </c>
      <c r="Y86" s="26" t="s">
        <v>82</v>
      </c>
      <c r="Z86" s="10">
        <v>30</v>
      </c>
      <c r="AA86" s="24">
        <f>AK86/AJ86*Z86</f>
        <v>1.77</v>
      </c>
      <c r="AB86" s="24">
        <f>AL86/AJ86*Z86</f>
        <v>1.41</v>
      </c>
      <c r="AC86" s="24">
        <f>AM86/AJ86*Z86</f>
        <v>22.5</v>
      </c>
      <c r="AD86" s="24">
        <f>AN86/AJ86*Z86</f>
        <v>109.80000000000001</v>
      </c>
      <c r="AE86" s="9">
        <v>608</v>
      </c>
      <c r="AI86" s="26" t="s">
        <v>82</v>
      </c>
      <c r="AJ86" s="23">
        <v>100</v>
      </c>
      <c r="AK86" s="23">
        <v>5.9</v>
      </c>
      <c r="AL86" s="23">
        <v>4.7</v>
      </c>
      <c r="AM86" s="23">
        <v>75</v>
      </c>
      <c r="AN86" s="23">
        <v>366</v>
      </c>
      <c r="AO86" s="27">
        <v>608</v>
      </c>
    </row>
    <row r="87" spans="2:41" ht="31.5" customHeight="1" x14ac:dyDescent="0.25">
      <c r="B87" s="417"/>
      <c r="C87" s="26" t="s">
        <v>83</v>
      </c>
      <c r="D87" s="10">
        <v>150</v>
      </c>
      <c r="E87" s="24">
        <f>(O87)/N87*D87</f>
        <v>7.5</v>
      </c>
      <c r="F87" s="24">
        <f>(P87)/O87*E87</f>
        <v>4.8</v>
      </c>
      <c r="G87" s="24">
        <f>Q87/N87*D87</f>
        <v>12.750000000000002</v>
      </c>
      <c r="H87" s="24">
        <f>R87/N87*D87</f>
        <v>130.5</v>
      </c>
      <c r="I87" s="9">
        <v>536</v>
      </c>
      <c r="M87" s="26" t="s">
        <v>83</v>
      </c>
      <c r="N87" s="23">
        <v>200</v>
      </c>
      <c r="O87" s="23">
        <v>10</v>
      </c>
      <c r="P87" s="23">
        <v>6.4</v>
      </c>
      <c r="Q87" s="23">
        <v>17</v>
      </c>
      <c r="R87" s="23">
        <v>174</v>
      </c>
      <c r="S87" s="27">
        <v>536</v>
      </c>
      <c r="X87" s="417"/>
      <c r="Y87" s="26" t="s">
        <v>83</v>
      </c>
      <c r="Z87" s="10">
        <v>150</v>
      </c>
      <c r="AA87" s="24">
        <f>AK87/AJ87*Z87</f>
        <v>7.5</v>
      </c>
      <c r="AB87" s="24">
        <f>AL87/AJ87*Z87</f>
        <v>4.8</v>
      </c>
      <c r="AC87" s="24">
        <f>AM87/AJ87*Z87</f>
        <v>12.750000000000002</v>
      </c>
      <c r="AD87" s="24">
        <f>AN87/AJ87*Z87</f>
        <v>130.5</v>
      </c>
      <c r="AE87" s="9">
        <v>536</v>
      </c>
      <c r="AI87" s="26" t="s">
        <v>83</v>
      </c>
      <c r="AJ87" s="23">
        <v>200</v>
      </c>
      <c r="AK87" s="23">
        <v>10</v>
      </c>
      <c r="AL87" s="23">
        <v>6.4</v>
      </c>
      <c r="AM87" s="23">
        <v>17</v>
      </c>
      <c r="AN87" s="23">
        <v>174</v>
      </c>
      <c r="AO87" s="27">
        <v>536</v>
      </c>
    </row>
    <row r="88" spans="2:41" ht="31.5" customHeight="1" x14ac:dyDescent="0.25">
      <c r="B88" s="26" t="s">
        <v>39</v>
      </c>
      <c r="C88" s="26"/>
      <c r="D88" s="10">
        <f>SUM(D86:D87)</f>
        <v>180</v>
      </c>
      <c r="E88" s="24">
        <f>SUM(E86:E87)</f>
        <v>9.27</v>
      </c>
      <c r="F88" s="24">
        <f>SUM(F86:F87)</f>
        <v>6.21</v>
      </c>
      <c r="G88" s="24">
        <f>SUM(G86:G87)</f>
        <v>35.25</v>
      </c>
      <c r="H88" s="24">
        <f>SUM(H86:H87)</f>
        <v>240.3</v>
      </c>
      <c r="I88" s="9"/>
      <c r="M88" s="26"/>
      <c r="N88" s="23"/>
      <c r="O88" s="23"/>
      <c r="P88" s="23"/>
      <c r="Q88" s="23"/>
      <c r="R88" s="23"/>
      <c r="S88" s="27"/>
      <c r="X88" s="26" t="s">
        <v>39</v>
      </c>
      <c r="Y88" s="26"/>
      <c r="Z88" s="10">
        <f>SUM(Z86:Z87)</f>
        <v>180</v>
      </c>
      <c r="AA88" s="24">
        <f>SUM(AA86:AA87)</f>
        <v>9.27</v>
      </c>
      <c r="AB88" s="24">
        <f>SUM(AB86:AB87)</f>
        <v>6.21</v>
      </c>
      <c r="AC88" s="24">
        <f>SUM(AC86:AC87)</f>
        <v>35.25</v>
      </c>
      <c r="AD88" s="24">
        <f>SUM(AD86:AD87)</f>
        <v>240.3</v>
      </c>
      <c r="AE88" s="9"/>
      <c r="AI88" s="26"/>
      <c r="AJ88" s="23"/>
      <c r="AK88" s="23"/>
      <c r="AL88" s="23"/>
      <c r="AM88" s="23"/>
      <c r="AN88" s="23"/>
      <c r="AO88" s="27"/>
    </row>
    <row r="89" spans="2:41" ht="31.5" customHeight="1" x14ac:dyDescent="0.25">
      <c r="B89" s="305" t="s">
        <v>40</v>
      </c>
      <c r="C89" s="26" t="s">
        <v>84</v>
      </c>
      <c r="D89" s="10">
        <v>150</v>
      </c>
      <c r="E89" s="24">
        <f t="shared" ref="E89:F91" si="21">(O89)/N89*D89</f>
        <v>24</v>
      </c>
      <c r="F89" s="24">
        <f t="shared" si="21"/>
        <v>25.200000000000003</v>
      </c>
      <c r="G89" s="24">
        <f>Q89/N89*D89</f>
        <v>23.9</v>
      </c>
      <c r="H89" s="24">
        <f>R89/N89*D89</f>
        <v>425</v>
      </c>
      <c r="I89" s="9">
        <v>319</v>
      </c>
      <c r="M89" s="26" t="s">
        <v>84</v>
      </c>
      <c r="N89" s="23">
        <v>150</v>
      </c>
      <c r="O89" s="23">
        <v>24</v>
      </c>
      <c r="P89" s="23">
        <v>25.2</v>
      </c>
      <c r="Q89" s="23">
        <v>23.9</v>
      </c>
      <c r="R89" s="23">
        <v>425</v>
      </c>
      <c r="S89" s="27">
        <v>319</v>
      </c>
      <c r="X89" s="305" t="s">
        <v>40</v>
      </c>
      <c r="Y89" s="26" t="s">
        <v>84</v>
      </c>
      <c r="Z89" s="10">
        <v>150</v>
      </c>
      <c r="AA89" s="24">
        <f>AK89/AJ89*Z89</f>
        <v>24</v>
      </c>
      <c r="AB89" s="24">
        <f>AL89/AJ89*Z89</f>
        <v>25.199999999999996</v>
      </c>
      <c r="AC89" s="24">
        <f>AM89/AJ89*Z89</f>
        <v>23.9</v>
      </c>
      <c r="AD89" s="24">
        <f>AN89/AJ89*Z89</f>
        <v>425</v>
      </c>
      <c r="AE89" s="9">
        <v>319</v>
      </c>
      <c r="AI89" s="26" t="s">
        <v>84</v>
      </c>
      <c r="AJ89" s="23">
        <v>150</v>
      </c>
      <c r="AK89" s="23">
        <v>24</v>
      </c>
      <c r="AL89" s="23">
        <v>25.2</v>
      </c>
      <c r="AM89" s="23">
        <v>23.9</v>
      </c>
      <c r="AN89" s="23">
        <v>425</v>
      </c>
      <c r="AO89" s="27">
        <v>319</v>
      </c>
    </row>
    <row r="90" spans="2:41" ht="31.5" customHeight="1" x14ac:dyDescent="0.25">
      <c r="B90" s="306"/>
      <c r="C90" s="26" t="s">
        <v>85</v>
      </c>
      <c r="D90" s="10">
        <v>20</v>
      </c>
      <c r="E90" s="24">
        <f t="shared" si="21"/>
        <v>1.44</v>
      </c>
      <c r="F90" s="24">
        <f t="shared" si="21"/>
        <v>1.7</v>
      </c>
      <c r="G90" s="24">
        <f>Q90/N90*D90</f>
        <v>11.100000000000001</v>
      </c>
      <c r="H90" s="24">
        <f>R90/N90*D90</f>
        <v>65.599999999999994</v>
      </c>
      <c r="I90" s="9">
        <v>490</v>
      </c>
      <c r="M90" s="26" t="s">
        <v>85</v>
      </c>
      <c r="N90" s="23">
        <v>1000</v>
      </c>
      <c r="O90" s="23">
        <v>72</v>
      </c>
      <c r="P90" s="23">
        <v>85</v>
      </c>
      <c r="Q90" s="23">
        <v>555</v>
      </c>
      <c r="R90" s="23">
        <v>3280</v>
      </c>
      <c r="S90" s="27">
        <v>490</v>
      </c>
      <c r="X90" s="306"/>
      <c r="Y90" s="26" t="s">
        <v>85</v>
      </c>
      <c r="Z90" s="10">
        <v>20</v>
      </c>
      <c r="AA90" s="24">
        <f>AK90/AJ90*Z90</f>
        <v>1.44</v>
      </c>
      <c r="AB90" s="24">
        <f>AL90/AJ90*Z90</f>
        <v>1.7000000000000002</v>
      </c>
      <c r="AC90" s="24">
        <f>AM90/AJ90*Z90</f>
        <v>11.100000000000001</v>
      </c>
      <c r="AD90" s="24">
        <f>AN90/AJ90*Z90</f>
        <v>65.599999999999994</v>
      </c>
      <c r="AE90" s="9">
        <v>490</v>
      </c>
      <c r="AI90" s="26" t="s">
        <v>85</v>
      </c>
      <c r="AJ90" s="23">
        <v>1000</v>
      </c>
      <c r="AK90" s="23">
        <v>72</v>
      </c>
      <c r="AL90" s="23">
        <v>85</v>
      </c>
      <c r="AM90" s="23">
        <v>555</v>
      </c>
      <c r="AN90" s="23">
        <v>3280</v>
      </c>
      <c r="AO90" s="27">
        <v>490</v>
      </c>
    </row>
    <row r="91" spans="2:41" ht="31.5" customHeight="1" x14ac:dyDescent="0.25">
      <c r="B91" s="306"/>
      <c r="C91" s="26" t="s">
        <v>86</v>
      </c>
      <c r="D91" s="10">
        <v>150</v>
      </c>
      <c r="E91" s="24">
        <f t="shared" si="21"/>
        <v>0.3</v>
      </c>
      <c r="F91" s="24">
        <f t="shared" si="21"/>
        <v>7.4999999999999997E-2</v>
      </c>
      <c r="G91" s="24">
        <f>Q91/N91*D91</f>
        <v>22.5</v>
      </c>
      <c r="H91" s="24">
        <f>R91/N91*D91</f>
        <v>91.5</v>
      </c>
      <c r="I91" s="9">
        <v>522</v>
      </c>
      <c r="M91" s="26" t="s">
        <v>86</v>
      </c>
      <c r="N91" s="23">
        <v>100</v>
      </c>
      <c r="O91" s="23">
        <v>0.2</v>
      </c>
      <c r="P91" s="23">
        <v>0.05</v>
      </c>
      <c r="Q91" s="23">
        <v>15</v>
      </c>
      <c r="R91" s="23">
        <v>61</v>
      </c>
      <c r="S91" s="27">
        <v>522</v>
      </c>
      <c r="X91" s="306"/>
      <c r="Y91" s="26" t="s">
        <v>86</v>
      </c>
      <c r="Z91" s="10">
        <v>150</v>
      </c>
      <c r="AA91" s="24">
        <f>AK91/AJ91*Z91</f>
        <v>0.3</v>
      </c>
      <c r="AB91" s="24">
        <f>AL91/AJ91*Z91</f>
        <v>7.4999999999999997E-2</v>
      </c>
      <c r="AC91" s="24">
        <f>AM91/AJ91*Z91</f>
        <v>22.5</v>
      </c>
      <c r="AD91" s="24">
        <f>AN91/AJ91*Z91</f>
        <v>91.5</v>
      </c>
      <c r="AE91" s="9">
        <v>522</v>
      </c>
      <c r="AI91" s="26" t="s">
        <v>86</v>
      </c>
      <c r="AJ91" s="23">
        <v>100</v>
      </c>
      <c r="AK91" s="23">
        <v>0.2</v>
      </c>
      <c r="AL91" s="23">
        <v>0.05</v>
      </c>
      <c r="AM91" s="23">
        <v>15</v>
      </c>
      <c r="AN91" s="23">
        <v>61</v>
      </c>
      <c r="AO91" s="27">
        <v>522</v>
      </c>
    </row>
    <row r="92" spans="2:41" ht="31.5" customHeight="1" x14ac:dyDescent="0.25">
      <c r="B92" s="306"/>
      <c r="C92" s="26" t="s">
        <v>46</v>
      </c>
      <c r="D92" s="10"/>
      <c r="E92" s="24"/>
      <c r="F92" s="24"/>
      <c r="G92" s="24"/>
      <c r="H92" s="24"/>
      <c r="I92" s="9"/>
      <c r="M92" s="26" t="s">
        <v>46</v>
      </c>
      <c r="N92" s="23"/>
      <c r="O92" s="23"/>
      <c r="P92" s="23"/>
      <c r="Q92" s="23"/>
      <c r="R92" s="23"/>
      <c r="S92" s="27"/>
      <c r="X92" s="306"/>
      <c r="Y92" s="26" t="s">
        <v>46</v>
      </c>
      <c r="Z92" s="10"/>
      <c r="AA92" s="24"/>
      <c r="AB92" s="24"/>
      <c r="AC92" s="24"/>
      <c r="AD92" s="24"/>
      <c r="AE92" s="9"/>
      <c r="AI92" s="26" t="s">
        <v>46</v>
      </c>
      <c r="AJ92" s="23"/>
      <c r="AK92" s="23"/>
      <c r="AL92" s="23"/>
      <c r="AM92" s="23"/>
      <c r="AN92" s="23"/>
      <c r="AO92" s="27"/>
    </row>
    <row r="93" spans="2:41" ht="39.75" customHeight="1" x14ac:dyDescent="0.25">
      <c r="B93" s="417"/>
      <c r="C93" s="41" t="s">
        <v>56</v>
      </c>
      <c r="D93" s="39">
        <v>100</v>
      </c>
      <c r="E93" s="24">
        <f>(O93)/N93*D93</f>
        <v>0.4</v>
      </c>
      <c r="F93" s="24">
        <f>(P93)/O93*E93</f>
        <v>0.4</v>
      </c>
      <c r="G93" s="24">
        <f>Q93/N93*D93</f>
        <v>9.8000000000000007</v>
      </c>
      <c r="H93" s="24">
        <f>R93/N93*D93</f>
        <v>47</v>
      </c>
      <c r="I93" s="40">
        <v>118</v>
      </c>
      <c r="M93" s="41" t="s">
        <v>56</v>
      </c>
      <c r="N93" s="23">
        <v>100</v>
      </c>
      <c r="O93" s="23">
        <v>0.4</v>
      </c>
      <c r="P93" s="23">
        <v>0.4</v>
      </c>
      <c r="Q93" s="23">
        <v>9.8000000000000007</v>
      </c>
      <c r="R93" s="23">
        <v>47</v>
      </c>
      <c r="S93" s="43">
        <v>118</v>
      </c>
      <c r="X93" s="417"/>
      <c r="Y93" s="41" t="s">
        <v>56</v>
      </c>
      <c r="Z93" s="40">
        <v>100</v>
      </c>
      <c r="AA93" s="24">
        <f>AK93/AJ93*Z93</f>
        <v>0.4</v>
      </c>
      <c r="AB93" s="24">
        <f>AL93/AJ93*Z93</f>
        <v>0.4</v>
      </c>
      <c r="AC93" s="24">
        <f>AM93/AJ93*Z93</f>
        <v>9.8000000000000007</v>
      </c>
      <c r="AD93" s="24">
        <f>AN93/AJ93*Z93</f>
        <v>47</v>
      </c>
      <c r="AE93" s="40">
        <v>118</v>
      </c>
      <c r="AI93" s="41" t="s">
        <v>56</v>
      </c>
      <c r="AJ93" s="23">
        <v>100</v>
      </c>
      <c r="AK93" s="23">
        <v>0.4</v>
      </c>
      <c r="AL93" s="23">
        <v>0.4</v>
      </c>
      <c r="AM93" s="23">
        <v>9.8000000000000007</v>
      </c>
      <c r="AN93" s="23">
        <v>47</v>
      </c>
      <c r="AO93" s="43">
        <v>118</v>
      </c>
    </row>
    <row r="94" spans="2:41" ht="31.5" customHeight="1" x14ac:dyDescent="0.25">
      <c r="B94" s="26" t="s">
        <v>47</v>
      </c>
      <c r="C94" s="26"/>
      <c r="D94" s="10">
        <f>SUM(D89:D93)</f>
        <v>420</v>
      </c>
      <c r="E94" s="24">
        <f>SUM(E89:E93)</f>
        <v>26.14</v>
      </c>
      <c r="F94" s="24">
        <f>SUM(F89:F93)</f>
        <v>27.375</v>
      </c>
      <c r="G94" s="24">
        <f>SUM(G89:G93)</f>
        <v>67.3</v>
      </c>
      <c r="H94" s="24">
        <f>SUM(H89:H93)</f>
        <v>629.1</v>
      </c>
      <c r="I94" s="9"/>
      <c r="M94" s="26"/>
      <c r="N94" s="23"/>
      <c r="O94" s="23"/>
      <c r="P94" s="23"/>
      <c r="Q94" s="23"/>
      <c r="R94" s="23"/>
      <c r="S94" s="27"/>
      <c r="X94" s="26" t="s">
        <v>47</v>
      </c>
      <c r="Y94" s="26"/>
      <c r="Z94" s="10">
        <f>SUM(Z89:Z93)</f>
        <v>420</v>
      </c>
      <c r="AA94" s="24">
        <f>SUM(AA89:AA93)</f>
        <v>26.14</v>
      </c>
      <c r="AB94" s="24">
        <f>SUM(AB89:AB93)</f>
        <v>27.374999999999993</v>
      </c>
      <c r="AC94" s="24">
        <f>SUM(AC89:AC93)</f>
        <v>67.3</v>
      </c>
      <c r="AD94" s="24">
        <f>SUM(AD89:AD93)</f>
        <v>629.1</v>
      </c>
      <c r="AE94" s="9"/>
      <c r="AI94" s="26"/>
      <c r="AJ94" s="23"/>
      <c r="AK94" s="23"/>
      <c r="AL94" s="23"/>
      <c r="AM94" s="23"/>
      <c r="AN94" s="23"/>
      <c r="AO94" s="27"/>
    </row>
    <row r="95" spans="2:41" ht="31.5" customHeight="1" x14ac:dyDescent="0.25">
      <c r="B95" s="26" t="s">
        <v>87</v>
      </c>
      <c r="C95" s="26"/>
      <c r="D95" s="10">
        <f>D94+D88+D76+D85</f>
        <v>1545</v>
      </c>
      <c r="E95" s="24">
        <f>E94+E88+E76+E85</f>
        <v>68.339571428571432</v>
      </c>
      <c r="F95" s="24">
        <f>F94+F88+F76+F85</f>
        <v>66.510142857142867</v>
      </c>
      <c r="G95" s="24">
        <f>G94+G88+G76+G85</f>
        <v>251.78242857142857</v>
      </c>
      <c r="H95" s="24">
        <f>H94+H88+H76+H85</f>
        <v>1898.0885714285716</v>
      </c>
      <c r="I95" s="9"/>
      <c r="M95" s="26"/>
      <c r="N95" s="23"/>
      <c r="O95" s="23"/>
      <c r="P95" s="23"/>
      <c r="Q95" s="23"/>
      <c r="R95" s="23"/>
      <c r="S95" s="27"/>
      <c r="X95" s="26" t="s">
        <v>87</v>
      </c>
      <c r="Y95" s="26"/>
      <c r="Z95" s="10">
        <f>Z94+Z88+Z76+Z85</f>
        <v>1545</v>
      </c>
      <c r="AA95" s="24">
        <f>AA94+AA88+AA76+AA85</f>
        <v>70.596714285714285</v>
      </c>
      <c r="AB95" s="24">
        <f>AB94+AB88+AB76+AB85</f>
        <v>68.945857142857136</v>
      </c>
      <c r="AC95" s="24">
        <f>AC94+AC88+AC76+AC85</f>
        <v>233.09671428571428</v>
      </c>
      <c r="AD95" s="24">
        <f>AD94+AD88+AD76+AD85</f>
        <v>1854.0885714285716</v>
      </c>
      <c r="AE95" s="9"/>
      <c r="AI95" s="26"/>
      <c r="AJ95" s="23"/>
      <c r="AK95" s="23"/>
      <c r="AL95" s="23"/>
      <c r="AM95" s="23"/>
      <c r="AN95" s="23"/>
      <c r="AO95" s="27"/>
    </row>
    <row r="96" spans="2:41" ht="31.5" customHeight="1" x14ac:dyDescent="0.25">
      <c r="B96" s="45" t="s">
        <v>179</v>
      </c>
      <c r="C96" s="47"/>
      <c r="D96" s="47">
        <v>1400</v>
      </c>
      <c r="E96" s="47">
        <v>42</v>
      </c>
      <c r="F96" s="47">
        <v>47</v>
      </c>
      <c r="G96" s="47">
        <v>203</v>
      </c>
      <c r="H96" s="47">
        <v>1400</v>
      </c>
      <c r="I96" s="48"/>
      <c r="M96" s="47"/>
      <c r="N96" s="49"/>
      <c r="O96" s="49"/>
      <c r="P96" s="49"/>
      <c r="Q96" s="49"/>
      <c r="R96" s="49"/>
      <c r="S96" s="50"/>
      <c r="X96" s="45" t="s">
        <v>179</v>
      </c>
      <c r="Y96" s="47"/>
      <c r="Z96" s="47">
        <v>1400</v>
      </c>
      <c r="AA96" s="47">
        <v>42</v>
      </c>
      <c r="AB96" s="47">
        <v>47</v>
      </c>
      <c r="AC96" s="47">
        <v>203</v>
      </c>
      <c r="AD96" s="47">
        <v>1400</v>
      </c>
      <c r="AE96" s="48"/>
      <c r="AI96" s="47"/>
      <c r="AJ96" s="49"/>
      <c r="AK96" s="49"/>
      <c r="AL96" s="49"/>
      <c r="AM96" s="49"/>
      <c r="AN96" s="49"/>
      <c r="AO96" s="50"/>
    </row>
    <row r="97" spans="2:41" ht="31.5" customHeight="1" x14ac:dyDescent="0.25">
      <c r="B97" s="418" t="s">
        <v>5</v>
      </c>
      <c r="C97" s="418" t="s">
        <v>6</v>
      </c>
      <c r="D97" s="418" t="s">
        <v>7</v>
      </c>
      <c r="E97" s="428" t="s">
        <v>8</v>
      </c>
      <c r="F97" s="429"/>
      <c r="G97" s="430"/>
      <c r="H97" s="418" t="s">
        <v>9</v>
      </c>
      <c r="I97" s="424" t="s">
        <v>10</v>
      </c>
      <c r="M97" s="418" t="s">
        <v>6</v>
      </c>
      <c r="N97" s="426" t="s">
        <v>7</v>
      </c>
      <c r="O97" s="407" t="s">
        <v>8</v>
      </c>
      <c r="P97" s="427"/>
      <c r="Q97" s="406"/>
      <c r="R97" s="426" t="s">
        <v>9</v>
      </c>
      <c r="S97" s="416" t="s">
        <v>10</v>
      </c>
      <c r="X97" s="418" t="s">
        <v>5</v>
      </c>
      <c r="Y97" s="418" t="s">
        <v>6</v>
      </c>
      <c r="Z97" s="418" t="s">
        <v>7</v>
      </c>
      <c r="AA97" s="419" t="s">
        <v>8</v>
      </c>
      <c r="AB97" s="420"/>
      <c r="AC97" s="421"/>
      <c r="AD97" s="422" t="s">
        <v>9</v>
      </c>
      <c r="AE97" s="424" t="s">
        <v>10</v>
      </c>
      <c r="AI97" s="418" t="s">
        <v>6</v>
      </c>
      <c r="AJ97" s="426" t="s">
        <v>7</v>
      </c>
      <c r="AK97" s="407" t="s">
        <v>8</v>
      </c>
      <c r="AL97" s="427"/>
      <c r="AM97" s="406"/>
      <c r="AN97" s="426" t="s">
        <v>9</v>
      </c>
      <c r="AO97" s="416" t="s">
        <v>10</v>
      </c>
    </row>
    <row r="98" spans="2:41" ht="31.5" customHeight="1" x14ac:dyDescent="0.25">
      <c r="B98" s="327"/>
      <c r="C98" s="327"/>
      <c r="D98" s="327"/>
      <c r="E98" s="10" t="s">
        <v>11</v>
      </c>
      <c r="F98" s="10" t="s">
        <v>12</v>
      </c>
      <c r="G98" s="10" t="s">
        <v>13</v>
      </c>
      <c r="H98" s="327"/>
      <c r="I98" s="425"/>
      <c r="M98" s="327"/>
      <c r="N98" s="309"/>
      <c r="O98" s="23" t="s">
        <v>11</v>
      </c>
      <c r="P98" s="23" t="s">
        <v>12</v>
      </c>
      <c r="Q98" s="23" t="s">
        <v>13</v>
      </c>
      <c r="R98" s="309"/>
      <c r="S98" s="313"/>
      <c r="X98" s="327"/>
      <c r="Y98" s="327"/>
      <c r="Z98" s="327"/>
      <c r="AA98" s="24" t="s">
        <v>11</v>
      </c>
      <c r="AB98" s="24" t="s">
        <v>12</v>
      </c>
      <c r="AC98" s="24" t="s">
        <v>13</v>
      </c>
      <c r="AD98" s="423"/>
      <c r="AE98" s="425"/>
      <c r="AI98" s="327"/>
      <c r="AJ98" s="309"/>
      <c r="AK98" s="23" t="s">
        <v>11</v>
      </c>
      <c r="AL98" s="23" t="s">
        <v>12</v>
      </c>
      <c r="AM98" s="23" t="s">
        <v>13</v>
      </c>
      <c r="AN98" s="309"/>
      <c r="AO98" s="313"/>
    </row>
    <row r="99" spans="2:41" ht="31.5" customHeight="1" x14ac:dyDescent="0.25">
      <c r="B99" s="26" t="s">
        <v>88</v>
      </c>
      <c r="C99" s="26"/>
      <c r="D99" s="10"/>
      <c r="E99" s="10"/>
      <c r="F99" s="10"/>
      <c r="G99" s="10"/>
      <c r="H99" s="10"/>
      <c r="I99" s="9"/>
      <c r="M99" s="26"/>
      <c r="N99" s="23"/>
      <c r="O99" s="23"/>
      <c r="P99" s="23"/>
      <c r="Q99" s="23"/>
      <c r="R99" s="23"/>
      <c r="S99" s="27"/>
      <c r="X99" s="26" t="s">
        <v>88</v>
      </c>
      <c r="Y99" s="26"/>
      <c r="Z99" s="10"/>
      <c r="AA99" s="24"/>
      <c r="AB99" s="24"/>
      <c r="AC99" s="24"/>
      <c r="AD99" s="24"/>
      <c r="AE99" s="9"/>
      <c r="AI99" s="26"/>
      <c r="AJ99" s="23"/>
      <c r="AK99" s="23"/>
      <c r="AL99" s="23"/>
      <c r="AM99" s="23"/>
      <c r="AN99" s="23"/>
      <c r="AO99" s="27"/>
    </row>
    <row r="100" spans="2:41" ht="31.5" customHeight="1" x14ac:dyDescent="0.25">
      <c r="B100" s="302" t="s">
        <v>15</v>
      </c>
      <c r="C100" s="26" t="s">
        <v>89</v>
      </c>
      <c r="D100" s="10">
        <v>130</v>
      </c>
      <c r="E100" s="24">
        <f t="shared" ref="E100:F102" si="22">(O100)/N100*D100</f>
        <v>4.16</v>
      </c>
      <c r="F100" s="24">
        <f t="shared" si="22"/>
        <v>7.41</v>
      </c>
      <c r="G100" s="24">
        <f>Q100/N100*D100</f>
        <v>23.244000000000003</v>
      </c>
      <c r="H100" s="24">
        <f>R100/N100*D100</f>
        <v>176.28</v>
      </c>
      <c r="I100" s="9">
        <v>261</v>
      </c>
      <c r="M100" s="26" t="s">
        <v>89</v>
      </c>
      <c r="N100" s="23">
        <v>1000</v>
      </c>
      <c r="O100" s="23">
        <v>32</v>
      </c>
      <c r="P100" s="23">
        <v>57</v>
      </c>
      <c r="Q100" s="23">
        <v>178.8</v>
      </c>
      <c r="R100" s="23">
        <v>1356</v>
      </c>
      <c r="S100" s="27">
        <v>261</v>
      </c>
      <c r="X100" s="302" t="s">
        <v>15</v>
      </c>
      <c r="Y100" s="26" t="s">
        <v>89</v>
      </c>
      <c r="Z100" s="10">
        <v>130</v>
      </c>
      <c r="AA100" s="24">
        <f>AK100/AJ100*Z100</f>
        <v>4.16</v>
      </c>
      <c r="AB100" s="24">
        <f>AL100/AJ100*Z100</f>
        <v>7.41</v>
      </c>
      <c r="AC100" s="24">
        <f>AM100/AJ100*Z100</f>
        <v>23.244000000000003</v>
      </c>
      <c r="AD100" s="24">
        <f>AN100/AJ100*Z100</f>
        <v>176.28</v>
      </c>
      <c r="AE100" s="9">
        <v>261</v>
      </c>
      <c r="AI100" s="26" t="s">
        <v>89</v>
      </c>
      <c r="AJ100" s="23">
        <v>1000</v>
      </c>
      <c r="AK100" s="23">
        <v>32</v>
      </c>
      <c r="AL100" s="23">
        <v>57</v>
      </c>
      <c r="AM100" s="23">
        <v>178.8</v>
      </c>
      <c r="AN100" s="23">
        <v>1356</v>
      </c>
      <c r="AO100" s="27">
        <v>261</v>
      </c>
    </row>
    <row r="101" spans="2:41" ht="31.5" customHeight="1" x14ac:dyDescent="0.25">
      <c r="B101" s="302"/>
      <c r="C101" s="26" t="s">
        <v>52</v>
      </c>
      <c r="D101" s="10">
        <v>150</v>
      </c>
      <c r="E101" s="24">
        <f t="shared" si="22"/>
        <v>2.4</v>
      </c>
      <c r="F101" s="24">
        <f t="shared" si="22"/>
        <v>2.0249999999999999</v>
      </c>
      <c r="G101" s="24">
        <f>Q101/N101*D101</f>
        <v>11.925000000000001</v>
      </c>
      <c r="H101" s="24">
        <f>R101/N101*D101</f>
        <v>59.25</v>
      </c>
      <c r="I101" s="9">
        <v>513</v>
      </c>
      <c r="M101" s="26" t="s">
        <v>53</v>
      </c>
      <c r="N101" s="23">
        <v>200</v>
      </c>
      <c r="O101" s="23">
        <v>3.2</v>
      </c>
      <c r="P101" s="23">
        <v>2.7</v>
      </c>
      <c r="Q101" s="23">
        <v>15.9</v>
      </c>
      <c r="R101" s="23">
        <v>79</v>
      </c>
      <c r="S101" s="27">
        <v>513</v>
      </c>
      <c r="X101" s="302"/>
      <c r="Y101" s="26" t="s">
        <v>53</v>
      </c>
      <c r="Z101" s="10">
        <v>150</v>
      </c>
      <c r="AA101" s="24">
        <f>AK101/AJ101*Z101</f>
        <v>2.4</v>
      </c>
      <c r="AB101" s="24">
        <f>AL101/AJ101*Z101</f>
        <v>2.0250000000000004</v>
      </c>
      <c r="AC101" s="24">
        <f>AM101/AJ101*Z101</f>
        <v>11.925000000000001</v>
      </c>
      <c r="AD101" s="24">
        <f>AN101/AJ101*Z101</f>
        <v>59.25</v>
      </c>
      <c r="AE101" s="9">
        <v>513</v>
      </c>
      <c r="AI101" s="26" t="s">
        <v>53</v>
      </c>
      <c r="AJ101" s="23">
        <v>200</v>
      </c>
      <c r="AK101" s="23">
        <v>3.2</v>
      </c>
      <c r="AL101" s="23">
        <v>2.7</v>
      </c>
      <c r="AM101" s="23">
        <v>15.9</v>
      </c>
      <c r="AN101" s="23">
        <v>79</v>
      </c>
      <c r="AO101" s="27">
        <v>513</v>
      </c>
    </row>
    <row r="102" spans="2:41" ht="31.5" customHeight="1" x14ac:dyDescent="0.25">
      <c r="B102" s="302"/>
      <c r="C102" s="26" t="s">
        <v>90</v>
      </c>
      <c r="D102" s="10">
        <v>35</v>
      </c>
      <c r="E102" s="24">
        <f t="shared" si="22"/>
        <v>3.6</v>
      </c>
      <c r="F102" s="24">
        <f t="shared" si="22"/>
        <v>5.7</v>
      </c>
      <c r="G102" s="24">
        <f>Q102/N102*D102</f>
        <v>7.4</v>
      </c>
      <c r="H102" s="24">
        <f>R102/N102*D102</f>
        <v>95</v>
      </c>
      <c r="I102" s="9">
        <v>88</v>
      </c>
      <c r="M102" s="26" t="s">
        <v>90</v>
      </c>
      <c r="N102" s="23">
        <v>35</v>
      </c>
      <c r="O102" s="23">
        <v>3.6</v>
      </c>
      <c r="P102" s="23">
        <v>5.7</v>
      </c>
      <c r="Q102" s="23">
        <v>7.4</v>
      </c>
      <c r="R102" s="23">
        <v>95</v>
      </c>
      <c r="S102" s="27">
        <v>88</v>
      </c>
      <c r="X102" s="302"/>
      <c r="Y102" s="26" t="s">
        <v>90</v>
      </c>
      <c r="Z102" s="10">
        <v>35</v>
      </c>
      <c r="AA102" s="24">
        <f>AK102/AJ102*Z102</f>
        <v>3.6</v>
      </c>
      <c r="AB102" s="24">
        <f>AL102/AJ102*Z102</f>
        <v>5.7</v>
      </c>
      <c r="AC102" s="24">
        <f>AM102/AJ102*Z102</f>
        <v>7.4</v>
      </c>
      <c r="AD102" s="24">
        <f>AN102/AJ102*Z102</f>
        <v>95</v>
      </c>
      <c r="AE102" s="9">
        <v>88</v>
      </c>
      <c r="AI102" s="26" t="s">
        <v>90</v>
      </c>
      <c r="AJ102" s="23">
        <v>35</v>
      </c>
      <c r="AK102" s="23">
        <v>3.6</v>
      </c>
      <c r="AL102" s="23">
        <v>5.7</v>
      </c>
      <c r="AM102" s="23">
        <v>7.4</v>
      </c>
      <c r="AN102" s="23">
        <v>95</v>
      </c>
      <c r="AO102" s="27">
        <v>88</v>
      </c>
    </row>
    <row r="103" spans="2:41" ht="31.5" customHeight="1" x14ac:dyDescent="0.25">
      <c r="B103" s="315"/>
      <c r="C103" s="26"/>
      <c r="D103" s="10"/>
      <c r="E103" s="24"/>
      <c r="F103" s="24"/>
      <c r="G103" s="24"/>
      <c r="H103" s="24"/>
      <c r="I103" s="9"/>
      <c r="M103" s="26"/>
      <c r="N103" s="23"/>
      <c r="O103" s="23"/>
      <c r="P103" s="23"/>
      <c r="Q103" s="23"/>
      <c r="R103" s="23"/>
      <c r="S103" s="27"/>
      <c r="X103" s="315"/>
      <c r="Y103" s="26"/>
      <c r="Z103" s="10"/>
      <c r="AA103" s="24"/>
      <c r="AB103" s="24"/>
      <c r="AC103" s="24"/>
      <c r="AD103" s="24"/>
      <c r="AE103" s="9"/>
      <c r="AI103" s="26"/>
      <c r="AJ103" s="23"/>
      <c r="AK103" s="23"/>
      <c r="AL103" s="23"/>
      <c r="AM103" s="23"/>
      <c r="AN103" s="23"/>
      <c r="AO103" s="27"/>
    </row>
    <row r="104" spans="2:41" ht="31.5" customHeight="1" x14ac:dyDescent="0.25">
      <c r="B104" s="315"/>
      <c r="C104" s="33"/>
      <c r="D104" s="30"/>
      <c r="E104" s="31"/>
      <c r="F104" s="31"/>
      <c r="G104" s="31"/>
      <c r="H104" s="31"/>
      <c r="I104" s="32"/>
      <c r="M104" s="33"/>
      <c r="N104" s="34"/>
      <c r="O104" s="34"/>
      <c r="P104" s="34"/>
      <c r="Q104" s="34"/>
      <c r="R104" s="34"/>
      <c r="S104" s="35"/>
      <c r="X104" s="315"/>
      <c r="Y104" s="52"/>
      <c r="Z104" s="30"/>
      <c r="AA104" s="31"/>
      <c r="AB104" s="31"/>
      <c r="AC104" s="31"/>
      <c r="AD104" s="31"/>
      <c r="AE104" s="32"/>
      <c r="AI104" s="33"/>
      <c r="AJ104" s="34"/>
      <c r="AK104" s="34"/>
      <c r="AL104" s="34"/>
      <c r="AM104" s="34"/>
      <c r="AN104" s="34"/>
      <c r="AO104" s="35"/>
    </row>
    <row r="105" spans="2:41" ht="31.5" customHeight="1" x14ac:dyDescent="0.25">
      <c r="B105" s="315"/>
      <c r="C105" s="26"/>
      <c r="D105" s="10"/>
      <c r="E105" s="24"/>
      <c r="F105" s="24"/>
      <c r="G105" s="24"/>
      <c r="H105" s="24"/>
      <c r="I105" s="9"/>
      <c r="M105" s="26"/>
      <c r="N105" s="23"/>
      <c r="O105" s="23"/>
      <c r="P105" s="23"/>
      <c r="Q105" s="23"/>
      <c r="R105" s="23"/>
      <c r="S105" s="27"/>
      <c r="X105" s="315"/>
      <c r="Y105" s="26"/>
      <c r="Z105" s="10"/>
      <c r="AA105" s="24"/>
      <c r="AB105" s="24"/>
      <c r="AC105" s="24"/>
      <c r="AD105" s="24"/>
      <c r="AE105" s="9"/>
      <c r="AI105" s="26"/>
      <c r="AJ105" s="23"/>
      <c r="AK105" s="23"/>
      <c r="AL105" s="23"/>
      <c r="AM105" s="23"/>
      <c r="AN105" s="23"/>
      <c r="AO105" s="27"/>
    </row>
    <row r="106" spans="2:41" ht="31.5" customHeight="1" x14ac:dyDescent="0.25">
      <c r="B106" s="26" t="s">
        <v>21</v>
      </c>
      <c r="C106" s="26"/>
      <c r="D106" s="10">
        <f>SUM(D100:D105)</f>
        <v>315</v>
      </c>
      <c r="E106" s="24">
        <f>SUM(E100:E105)</f>
        <v>10.16</v>
      </c>
      <c r="F106" s="24">
        <f>SUM(F100:F105)</f>
        <v>15.135000000000002</v>
      </c>
      <c r="G106" s="24">
        <f>SUM(G100:G105)</f>
        <v>42.569000000000003</v>
      </c>
      <c r="H106" s="24">
        <f>SUM(H100:H105)</f>
        <v>330.53</v>
      </c>
      <c r="I106" s="9"/>
      <c r="M106" s="26"/>
      <c r="N106" s="23"/>
      <c r="O106" s="23"/>
      <c r="P106" s="23"/>
      <c r="Q106" s="23"/>
      <c r="R106" s="23"/>
      <c r="S106" s="23"/>
      <c r="X106" s="26" t="s">
        <v>21</v>
      </c>
      <c r="Y106" s="26"/>
      <c r="Z106" s="10">
        <f>SUM(Z100:Z105)</f>
        <v>315</v>
      </c>
      <c r="AA106" s="24">
        <f>SUM(AA100:AA105)</f>
        <v>10.16</v>
      </c>
      <c r="AB106" s="24">
        <f>SUM(AB100:AB105)</f>
        <v>15.135000000000002</v>
      </c>
      <c r="AC106" s="24">
        <f>SUM(AC100:AC105)</f>
        <v>42.569000000000003</v>
      </c>
      <c r="AD106" s="24">
        <f>SUM(AD100:AD105)</f>
        <v>330.53</v>
      </c>
      <c r="AE106" s="10"/>
      <c r="AI106" s="26"/>
      <c r="AJ106" s="23"/>
      <c r="AK106" s="23"/>
      <c r="AL106" s="23"/>
      <c r="AM106" s="23"/>
      <c r="AN106" s="23"/>
      <c r="AO106" s="23"/>
    </row>
    <row r="107" spans="2:41" ht="31.5" customHeight="1" x14ac:dyDescent="0.25">
      <c r="B107" s="305" t="s">
        <v>22</v>
      </c>
      <c r="C107" s="26"/>
      <c r="D107" s="10"/>
      <c r="E107" s="24"/>
      <c r="F107" s="24"/>
      <c r="G107" s="24"/>
      <c r="H107" s="24"/>
      <c r="I107" s="9"/>
      <c r="M107" s="26"/>
      <c r="N107" s="23"/>
      <c r="O107" s="23"/>
      <c r="P107" s="23"/>
      <c r="Q107" s="23"/>
      <c r="R107" s="23"/>
      <c r="S107" s="27"/>
      <c r="X107" s="305" t="s">
        <v>22</v>
      </c>
      <c r="Y107" s="26"/>
      <c r="Z107" s="10"/>
      <c r="AA107" s="24"/>
      <c r="AB107" s="24"/>
      <c r="AC107" s="24"/>
      <c r="AD107" s="24"/>
      <c r="AE107" s="9"/>
      <c r="AI107" s="26"/>
      <c r="AJ107" s="23"/>
      <c r="AK107" s="23"/>
      <c r="AL107" s="23"/>
      <c r="AM107" s="23"/>
      <c r="AN107" s="23"/>
      <c r="AO107" s="27"/>
    </row>
    <row r="108" spans="2:41" ht="31.5" customHeight="1" x14ac:dyDescent="0.25">
      <c r="B108" s="306"/>
      <c r="C108" s="26" t="s">
        <v>92</v>
      </c>
      <c r="D108" s="10">
        <v>150</v>
      </c>
      <c r="E108" s="24">
        <f>(O108)/N108*D108</f>
        <v>1.2299999999999998</v>
      </c>
      <c r="F108" s="24">
        <f>(P108)/O108*E108</f>
        <v>3.1499999999999995</v>
      </c>
      <c r="G108" s="24">
        <f>Q108/N108*D108</f>
        <v>9.75</v>
      </c>
      <c r="H108" s="24">
        <f>R108/N108*D108</f>
        <v>72.75</v>
      </c>
      <c r="I108" s="9">
        <v>139</v>
      </c>
      <c r="M108" s="26" t="s">
        <v>92</v>
      </c>
      <c r="N108" s="23">
        <v>1000</v>
      </c>
      <c r="O108" s="23">
        <v>8.1999999999999993</v>
      </c>
      <c r="P108" s="23">
        <v>21</v>
      </c>
      <c r="Q108" s="23">
        <v>65</v>
      </c>
      <c r="R108" s="23">
        <v>485</v>
      </c>
      <c r="S108" s="27">
        <v>139</v>
      </c>
      <c r="X108" s="306"/>
      <c r="Y108" s="26" t="s">
        <v>91</v>
      </c>
      <c r="Z108" s="10">
        <v>150</v>
      </c>
      <c r="AA108" s="24">
        <f>AK108/AJ108*Z108</f>
        <v>1.2299999999999998</v>
      </c>
      <c r="AB108" s="24">
        <f>AL108/AJ108*Z108</f>
        <v>3.1500000000000004</v>
      </c>
      <c r="AC108" s="24">
        <f>AM108/AJ108*Z108</f>
        <v>9.75</v>
      </c>
      <c r="AD108" s="24">
        <f>AN108/AJ108*Z108</f>
        <v>72.75</v>
      </c>
      <c r="AE108" s="9">
        <v>139</v>
      </c>
      <c r="AI108" s="26" t="s">
        <v>92</v>
      </c>
      <c r="AJ108" s="23">
        <v>1000</v>
      </c>
      <c r="AK108" s="23">
        <v>8.1999999999999993</v>
      </c>
      <c r="AL108" s="23">
        <v>21</v>
      </c>
      <c r="AM108" s="23">
        <v>65</v>
      </c>
      <c r="AN108" s="23">
        <v>485</v>
      </c>
      <c r="AO108" s="27">
        <v>139</v>
      </c>
    </row>
    <row r="109" spans="2:41" ht="31.5" customHeight="1" x14ac:dyDescent="0.25">
      <c r="B109" s="306"/>
      <c r="C109" s="36" t="s">
        <v>25</v>
      </c>
      <c r="D109" s="10">
        <v>10</v>
      </c>
      <c r="E109" s="24"/>
      <c r="F109" s="24"/>
      <c r="G109" s="24"/>
      <c r="H109" s="24"/>
      <c r="I109" s="9"/>
      <c r="M109" s="36" t="s">
        <v>25</v>
      </c>
      <c r="N109" s="23"/>
      <c r="O109" s="23"/>
      <c r="P109" s="23"/>
      <c r="Q109" s="23"/>
      <c r="R109" s="23"/>
      <c r="S109" s="27"/>
      <c r="X109" s="306"/>
      <c r="Y109" s="26" t="s">
        <v>25</v>
      </c>
      <c r="Z109" s="10">
        <v>10</v>
      </c>
      <c r="AA109" s="24"/>
      <c r="AB109" s="24"/>
      <c r="AC109" s="24"/>
      <c r="AD109" s="24"/>
      <c r="AE109" s="9"/>
      <c r="AI109" s="36" t="s">
        <v>25</v>
      </c>
      <c r="AJ109" s="23"/>
      <c r="AK109" s="23"/>
      <c r="AL109" s="23"/>
      <c r="AM109" s="23"/>
      <c r="AN109" s="23"/>
      <c r="AO109" s="27"/>
    </row>
    <row r="110" spans="2:41" ht="31.5" customHeight="1" x14ac:dyDescent="0.25">
      <c r="B110" s="306"/>
      <c r="C110" s="26" t="s">
        <v>94</v>
      </c>
      <c r="D110" s="10">
        <v>60</v>
      </c>
      <c r="E110" s="24">
        <f t="shared" ref="E110:F115" si="23">(O110)/N110*D110</f>
        <v>8.34</v>
      </c>
      <c r="F110" s="24">
        <f t="shared" si="23"/>
        <v>1.26</v>
      </c>
      <c r="G110" s="24">
        <f t="shared" ref="G110:G115" si="24">Q110/N110*D110</f>
        <v>5.76</v>
      </c>
      <c r="H110" s="24">
        <f t="shared" ref="H110:H115" si="25">R110/N110*D110</f>
        <v>67.8</v>
      </c>
      <c r="I110" s="9">
        <v>351</v>
      </c>
      <c r="M110" s="26" t="s">
        <v>94</v>
      </c>
      <c r="N110" s="23">
        <v>100</v>
      </c>
      <c r="O110" s="23">
        <v>13.9</v>
      </c>
      <c r="P110" s="23">
        <v>2.1</v>
      </c>
      <c r="Q110" s="23">
        <v>9.6</v>
      </c>
      <c r="R110" s="23">
        <v>113</v>
      </c>
      <c r="S110" s="27">
        <v>351</v>
      </c>
      <c r="X110" s="306"/>
      <c r="Y110" s="26" t="s">
        <v>93</v>
      </c>
      <c r="Z110" s="10">
        <v>60</v>
      </c>
      <c r="AA110" s="24">
        <f t="shared" ref="AA110:AA115" si="26">AK110/AJ110*Z110</f>
        <v>8.34</v>
      </c>
      <c r="AB110" s="24">
        <f t="shared" ref="AB110:AB115" si="27">AL110/AJ110*Z110</f>
        <v>1.26</v>
      </c>
      <c r="AC110" s="24">
        <f t="shared" ref="AC110:AC115" si="28">AM110/AJ110*Z110</f>
        <v>5.76</v>
      </c>
      <c r="AD110" s="24">
        <f t="shared" ref="AD110:AD115" si="29">AN110/AJ110*Z110</f>
        <v>67.8</v>
      </c>
      <c r="AE110" s="9">
        <v>351</v>
      </c>
      <c r="AI110" s="26" t="s">
        <v>94</v>
      </c>
      <c r="AJ110" s="23">
        <v>100</v>
      </c>
      <c r="AK110" s="23">
        <v>13.9</v>
      </c>
      <c r="AL110" s="23">
        <v>2.1</v>
      </c>
      <c r="AM110" s="23">
        <v>9.6</v>
      </c>
      <c r="AN110" s="23">
        <v>113</v>
      </c>
      <c r="AO110" s="27">
        <v>351</v>
      </c>
    </row>
    <row r="111" spans="2:41" ht="31.5" customHeight="1" x14ac:dyDescent="0.25">
      <c r="B111" s="318"/>
      <c r="C111" s="26" t="s">
        <v>96</v>
      </c>
      <c r="D111" s="10">
        <v>80</v>
      </c>
      <c r="E111" s="24">
        <f t="shared" si="23"/>
        <v>1.976</v>
      </c>
      <c r="F111" s="24">
        <f t="shared" si="23"/>
        <v>3.2560000000000002</v>
      </c>
      <c r="G111" s="24">
        <f t="shared" si="24"/>
        <v>19.895999999999997</v>
      </c>
      <c r="H111" s="24">
        <f t="shared" si="25"/>
        <v>116.8</v>
      </c>
      <c r="I111" s="9">
        <v>246</v>
      </c>
      <c r="M111" s="26" t="s">
        <v>96</v>
      </c>
      <c r="N111" s="23">
        <v>1000</v>
      </c>
      <c r="O111" s="23">
        <v>24.7</v>
      </c>
      <c r="P111" s="23">
        <v>40.700000000000003</v>
      </c>
      <c r="Q111" s="23">
        <v>248.7</v>
      </c>
      <c r="R111" s="23">
        <v>1460</v>
      </c>
      <c r="S111" s="27">
        <v>246</v>
      </c>
      <c r="X111" s="318"/>
      <c r="Y111" s="26" t="s">
        <v>95</v>
      </c>
      <c r="Z111" s="10">
        <v>80</v>
      </c>
      <c r="AA111" s="24">
        <f t="shared" si="26"/>
        <v>1.976</v>
      </c>
      <c r="AB111" s="24">
        <f t="shared" si="27"/>
        <v>3.2560000000000002</v>
      </c>
      <c r="AC111" s="24">
        <f t="shared" si="28"/>
        <v>19.895999999999997</v>
      </c>
      <c r="AD111" s="24">
        <f t="shared" si="29"/>
        <v>116.8</v>
      </c>
      <c r="AE111" s="9">
        <v>246</v>
      </c>
      <c r="AI111" s="26" t="s">
        <v>96</v>
      </c>
      <c r="AJ111" s="23">
        <v>1000</v>
      </c>
      <c r="AK111" s="23">
        <v>24.7</v>
      </c>
      <c r="AL111" s="23">
        <v>40.700000000000003</v>
      </c>
      <c r="AM111" s="23">
        <v>248.7</v>
      </c>
      <c r="AN111" s="23">
        <v>1460</v>
      </c>
      <c r="AO111" s="27">
        <v>246</v>
      </c>
    </row>
    <row r="112" spans="2:41" ht="31.5" customHeight="1" x14ac:dyDescent="0.25">
      <c r="B112" s="318"/>
      <c r="C112" s="26" t="s">
        <v>98</v>
      </c>
      <c r="D112" s="10">
        <v>15</v>
      </c>
      <c r="E112" s="24">
        <f t="shared" si="23"/>
        <v>0.16200000000000001</v>
      </c>
      <c r="F112" s="24">
        <f t="shared" si="23"/>
        <v>0.5595</v>
      </c>
      <c r="G112" s="24">
        <f t="shared" si="24"/>
        <v>1.0410000000000001</v>
      </c>
      <c r="H112" s="24">
        <f t="shared" si="25"/>
        <v>9.84</v>
      </c>
      <c r="I112" s="9">
        <v>462</v>
      </c>
      <c r="M112" s="26" t="s">
        <v>98</v>
      </c>
      <c r="N112" s="23">
        <v>1000</v>
      </c>
      <c r="O112" s="23">
        <v>10.8</v>
      </c>
      <c r="P112" s="23">
        <v>37.299999999999997</v>
      </c>
      <c r="Q112" s="23">
        <v>69.400000000000006</v>
      </c>
      <c r="R112" s="23">
        <v>656</v>
      </c>
      <c r="S112" s="27">
        <v>462</v>
      </c>
      <c r="X112" s="318"/>
      <c r="Y112" s="26" t="s">
        <v>97</v>
      </c>
      <c r="Z112" s="10">
        <v>15</v>
      </c>
      <c r="AA112" s="24">
        <f t="shared" si="26"/>
        <v>0.16200000000000001</v>
      </c>
      <c r="AB112" s="24">
        <f t="shared" si="27"/>
        <v>0.5595</v>
      </c>
      <c r="AC112" s="24">
        <f t="shared" si="28"/>
        <v>1.0410000000000001</v>
      </c>
      <c r="AD112" s="24">
        <f t="shared" si="29"/>
        <v>9.84</v>
      </c>
      <c r="AE112" s="9">
        <v>462</v>
      </c>
      <c r="AI112" s="26" t="s">
        <v>98</v>
      </c>
      <c r="AJ112" s="23">
        <v>1000</v>
      </c>
      <c r="AK112" s="23">
        <v>10.8</v>
      </c>
      <c r="AL112" s="23">
        <v>37.299999999999997</v>
      </c>
      <c r="AM112" s="23">
        <v>69.400000000000006</v>
      </c>
      <c r="AN112" s="23">
        <v>656</v>
      </c>
      <c r="AO112" s="27">
        <v>462</v>
      </c>
    </row>
    <row r="113" spans="2:41" ht="31.5" customHeight="1" x14ac:dyDescent="0.25">
      <c r="B113" s="318"/>
      <c r="C113" s="26" t="s">
        <v>99</v>
      </c>
      <c r="D113" s="10">
        <v>120</v>
      </c>
      <c r="E113" s="24">
        <f t="shared" si="23"/>
        <v>0.3</v>
      </c>
      <c r="F113" s="24">
        <f t="shared" si="23"/>
        <v>0</v>
      </c>
      <c r="G113" s="24">
        <f t="shared" si="24"/>
        <v>16.200000000000003</v>
      </c>
      <c r="H113" s="24">
        <f t="shared" si="25"/>
        <v>66</v>
      </c>
      <c r="I113" s="9">
        <v>527</v>
      </c>
      <c r="M113" s="26" t="s">
        <v>99</v>
      </c>
      <c r="N113" s="23">
        <v>200</v>
      </c>
      <c r="O113" s="23">
        <v>0.5</v>
      </c>
      <c r="P113" s="23">
        <v>0</v>
      </c>
      <c r="Q113" s="23">
        <v>27</v>
      </c>
      <c r="R113" s="23">
        <v>110</v>
      </c>
      <c r="S113" s="27">
        <v>527</v>
      </c>
      <c r="X113" s="318"/>
      <c r="Y113" s="26" t="s">
        <v>99</v>
      </c>
      <c r="Z113" s="10">
        <v>120</v>
      </c>
      <c r="AA113" s="24">
        <f t="shared" si="26"/>
        <v>0.3</v>
      </c>
      <c r="AB113" s="24">
        <f t="shared" si="27"/>
        <v>0</v>
      </c>
      <c r="AC113" s="24">
        <f t="shared" si="28"/>
        <v>16.200000000000003</v>
      </c>
      <c r="AD113" s="24">
        <f t="shared" si="29"/>
        <v>66</v>
      </c>
      <c r="AE113" s="9">
        <v>527</v>
      </c>
      <c r="AI113" s="26" t="s">
        <v>99</v>
      </c>
      <c r="AJ113" s="23">
        <v>200</v>
      </c>
      <c r="AK113" s="23">
        <v>0.5</v>
      </c>
      <c r="AL113" s="23">
        <v>0</v>
      </c>
      <c r="AM113" s="23">
        <v>27</v>
      </c>
      <c r="AN113" s="23">
        <v>110</v>
      </c>
      <c r="AO113" s="27">
        <v>527</v>
      </c>
    </row>
    <row r="114" spans="2:41" ht="31.5" customHeight="1" x14ac:dyDescent="0.25">
      <c r="B114" s="318"/>
      <c r="C114" s="26" t="s">
        <v>33</v>
      </c>
      <c r="D114" s="10">
        <v>40</v>
      </c>
      <c r="E114" s="24">
        <f t="shared" si="23"/>
        <v>3.04</v>
      </c>
      <c r="F114" s="24">
        <f t="shared" si="23"/>
        <v>0.32</v>
      </c>
      <c r="G114" s="24">
        <f t="shared" si="24"/>
        <v>19.680000000000003</v>
      </c>
      <c r="H114" s="24">
        <f t="shared" si="25"/>
        <v>94</v>
      </c>
      <c r="I114" s="9">
        <v>114</v>
      </c>
      <c r="M114" s="26" t="s">
        <v>33</v>
      </c>
      <c r="N114" s="23">
        <v>100</v>
      </c>
      <c r="O114" s="23">
        <v>7.6</v>
      </c>
      <c r="P114" s="23">
        <v>0.8</v>
      </c>
      <c r="Q114" s="23">
        <v>49.2</v>
      </c>
      <c r="R114" s="23">
        <v>235</v>
      </c>
      <c r="S114" s="27">
        <v>114</v>
      </c>
      <c r="X114" s="318"/>
      <c r="Y114" s="26" t="s">
        <v>33</v>
      </c>
      <c r="Z114" s="10">
        <v>40</v>
      </c>
      <c r="AA114" s="24">
        <f t="shared" si="26"/>
        <v>3.04</v>
      </c>
      <c r="AB114" s="24">
        <f t="shared" si="27"/>
        <v>0.32</v>
      </c>
      <c r="AC114" s="24">
        <f t="shared" si="28"/>
        <v>19.680000000000003</v>
      </c>
      <c r="AD114" s="24">
        <f t="shared" si="29"/>
        <v>94</v>
      </c>
      <c r="AE114" s="9">
        <v>114</v>
      </c>
      <c r="AI114" s="26" t="s">
        <v>33</v>
      </c>
      <c r="AJ114" s="23">
        <v>100</v>
      </c>
      <c r="AK114" s="23">
        <v>7.6</v>
      </c>
      <c r="AL114" s="23">
        <v>0.8</v>
      </c>
      <c r="AM114" s="23">
        <v>49.2</v>
      </c>
      <c r="AN114" s="23">
        <v>235</v>
      </c>
      <c r="AO114" s="27">
        <v>114</v>
      </c>
    </row>
    <row r="115" spans="2:41" ht="31.5" customHeight="1" x14ac:dyDescent="0.25">
      <c r="B115" s="319"/>
      <c r="C115" s="26" t="s">
        <v>34</v>
      </c>
      <c r="D115" s="10">
        <v>40</v>
      </c>
      <c r="E115" s="24">
        <f t="shared" si="23"/>
        <v>2.64</v>
      </c>
      <c r="F115" s="24">
        <f t="shared" si="23"/>
        <v>0.48000000000000004</v>
      </c>
      <c r="G115" s="24">
        <f t="shared" si="24"/>
        <v>13.36</v>
      </c>
      <c r="H115" s="24">
        <f t="shared" si="25"/>
        <v>69.599999999999994</v>
      </c>
      <c r="I115" s="9">
        <v>115</v>
      </c>
      <c r="M115" s="26" t="s">
        <v>34</v>
      </c>
      <c r="N115" s="23">
        <v>100</v>
      </c>
      <c r="O115" s="23">
        <v>6.6</v>
      </c>
      <c r="P115" s="23">
        <v>1.2</v>
      </c>
      <c r="Q115" s="23">
        <v>33.4</v>
      </c>
      <c r="R115" s="23">
        <v>174</v>
      </c>
      <c r="S115" s="27">
        <v>115</v>
      </c>
      <c r="X115" s="319"/>
      <c r="Y115" s="26" t="s">
        <v>34</v>
      </c>
      <c r="Z115" s="10">
        <v>40</v>
      </c>
      <c r="AA115" s="24">
        <f t="shared" si="26"/>
        <v>2.64</v>
      </c>
      <c r="AB115" s="24">
        <f t="shared" si="27"/>
        <v>0.48</v>
      </c>
      <c r="AC115" s="24">
        <f t="shared" si="28"/>
        <v>13.36</v>
      </c>
      <c r="AD115" s="24">
        <f t="shared" si="29"/>
        <v>69.599999999999994</v>
      </c>
      <c r="AE115" s="9">
        <v>115</v>
      </c>
      <c r="AI115" s="26" t="s">
        <v>34</v>
      </c>
      <c r="AJ115" s="23">
        <v>100</v>
      </c>
      <c r="AK115" s="23">
        <v>6.6</v>
      </c>
      <c r="AL115" s="23">
        <v>1.2</v>
      </c>
      <c r="AM115" s="23">
        <v>33.4</v>
      </c>
      <c r="AN115" s="23">
        <v>174</v>
      </c>
      <c r="AO115" s="27">
        <v>115</v>
      </c>
    </row>
    <row r="116" spans="2:41" ht="31.5" customHeight="1" x14ac:dyDescent="0.25">
      <c r="B116" s="26" t="s">
        <v>35</v>
      </c>
      <c r="C116" s="26"/>
      <c r="D116" s="10">
        <f>SUM(D107:D115)</f>
        <v>515</v>
      </c>
      <c r="E116" s="24">
        <f>SUM(E107:E115)</f>
        <v>17.688000000000002</v>
      </c>
      <c r="F116" s="24">
        <f>SUM(F107:F115)</f>
        <v>9.025500000000001</v>
      </c>
      <c r="G116" s="24">
        <f>SUM(G107:G115)</f>
        <v>85.686999999999998</v>
      </c>
      <c r="H116" s="24">
        <f>SUM(H107:H115)</f>
        <v>496.78999999999996</v>
      </c>
      <c r="I116" s="9"/>
      <c r="M116" s="26"/>
      <c r="N116" s="23"/>
      <c r="O116" s="23"/>
      <c r="P116" s="23"/>
      <c r="Q116" s="23"/>
      <c r="R116" s="23"/>
      <c r="S116" s="23"/>
      <c r="X116" s="26" t="s">
        <v>35</v>
      </c>
      <c r="Y116" s="26"/>
      <c r="Z116" s="10">
        <f>SUM(Z107:Z115)</f>
        <v>515</v>
      </c>
      <c r="AA116" s="24">
        <f>SUM(AA107:AA115)</f>
        <v>17.688000000000002</v>
      </c>
      <c r="AB116" s="24">
        <f>SUM(AB107:AB115)</f>
        <v>9.025500000000001</v>
      </c>
      <c r="AC116" s="24">
        <f>SUM(AC107:AC115)</f>
        <v>85.686999999999998</v>
      </c>
      <c r="AD116" s="24">
        <f>SUM(AD107:AD115)</f>
        <v>496.78999999999996</v>
      </c>
      <c r="AE116" s="10"/>
      <c r="AI116" s="26"/>
      <c r="AJ116" s="23"/>
      <c r="AK116" s="23"/>
      <c r="AL116" s="23"/>
      <c r="AM116" s="23"/>
      <c r="AN116" s="23"/>
      <c r="AO116" s="23"/>
    </row>
    <row r="117" spans="2:41" ht="31.5" customHeight="1" x14ac:dyDescent="0.25">
      <c r="B117" s="302" t="s">
        <v>36</v>
      </c>
      <c r="C117" s="26" t="s">
        <v>100</v>
      </c>
      <c r="D117" s="10">
        <v>40</v>
      </c>
      <c r="E117" s="24">
        <f>(O117)/N117*D117</f>
        <v>2.7733333333333334</v>
      </c>
      <c r="F117" s="24">
        <f>(P117)/O117*E117</f>
        <v>5.2266666666666666</v>
      </c>
      <c r="G117" s="24">
        <f>Q117/N117*D117</f>
        <v>23.52</v>
      </c>
      <c r="H117" s="24">
        <f>R117/N117*D117</f>
        <v>152</v>
      </c>
      <c r="I117" s="9">
        <v>574</v>
      </c>
      <c r="M117" s="26" t="s">
        <v>100</v>
      </c>
      <c r="N117" s="23">
        <v>75</v>
      </c>
      <c r="O117" s="23">
        <v>5.2</v>
      </c>
      <c r="P117" s="23">
        <v>9.8000000000000007</v>
      </c>
      <c r="Q117" s="23">
        <v>44.1</v>
      </c>
      <c r="R117" s="23">
        <v>285</v>
      </c>
      <c r="S117" s="27">
        <v>574</v>
      </c>
      <c r="X117" s="302" t="s">
        <v>36</v>
      </c>
      <c r="Y117" s="26" t="s">
        <v>100</v>
      </c>
      <c r="Z117" s="10">
        <v>40</v>
      </c>
      <c r="AA117" s="24">
        <v>5.2</v>
      </c>
      <c r="AB117" s="24">
        <v>9.8000000000000007</v>
      </c>
      <c r="AC117" s="24">
        <v>44.1</v>
      </c>
      <c r="AD117" s="24">
        <v>285</v>
      </c>
      <c r="AE117" s="9">
        <v>574</v>
      </c>
      <c r="AI117" s="26" t="s">
        <v>100</v>
      </c>
      <c r="AJ117" s="23">
        <v>75</v>
      </c>
      <c r="AK117" s="23">
        <v>5.2</v>
      </c>
      <c r="AL117" s="23">
        <v>9.8000000000000007</v>
      </c>
      <c r="AM117" s="23">
        <v>44.1</v>
      </c>
      <c r="AN117" s="23">
        <v>285</v>
      </c>
      <c r="AO117" s="27">
        <v>574</v>
      </c>
    </row>
    <row r="118" spans="2:41" ht="31.5" customHeight="1" x14ac:dyDescent="0.25">
      <c r="B118" s="302"/>
      <c r="C118" s="26" t="s">
        <v>101</v>
      </c>
      <c r="D118" s="10">
        <v>150</v>
      </c>
      <c r="E118" s="24">
        <f>(O118)/N118*D118</f>
        <v>4.3499999999999996</v>
      </c>
      <c r="F118" s="24">
        <f>(P118)/O118*E118</f>
        <v>3.75</v>
      </c>
      <c r="G118" s="24">
        <f>Q118/N118*D118</f>
        <v>7.2</v>
      </c>
      <c r="H118" s="24">
        <f>R118/N118*D118</f>
        <v>79.5</v>
      </c>
      <c r="I118" s="9">
        <v>534</v>
      </c>
      <c r="M118" s="26" t="s">
        <v>101</v>
      </c>
      <c r="N118" s="23">
        <v>200</v>
      </c>
      <c r="O118" s="23">
        <v>5.8</v>
      </c>
      <c r="P118" s="23">
        <v>5</v>
      </c>
      <c r="Q118" s="23">
        <v>9.6</v>
      </c>
      <c r="R118" s="23">
        <v>106</v>
      </c>
      <c r="S118" s="27">
        <v>534</v>
      </c>
      <c r="X118" s="302"/>
      <c r="Y118" s="26" t="s">
        <v>102</v>
      </c>
      <c r="Z118" s="10">
        <v>150</v>
      </c>
      <c r="AA118" s="24">
        <v>0.1</v>
      </c>
      <c r="AB118" s="24">
        <v>0</v>
      </c>
      <c r="AC118" s="24">
        <v>0</v>
      </c>
      <c r="AD118" s="24">
        <v>12</v>
      </c>
      <c r="AE118" s="9">
        <v>505</v>
      </c>
      <c r="AI118" s="26" t="s">
        <v>101</v>
      </c>
      <c r="AJ118" s="23">
        <v>200</v>
      </c>
      <c r="AK118" s="23">
        <v>5.8</v>
      </c>
      <c r="AL118" s="23">
        <v>5</v>
      </c>
      <c r="AM118" s="23">
        <v>9.6</v>
      </c>
      <c r="AN118" s="23">
        <v>106</v>
      </c>
      <c r="AO118" s="27">
        <v>534</v>
      </c>
    </row>
    <row r="119" spans="2:41" ht="31.5" customHeight="1" x14ac:dyDescent="0.25">
      <c r="B119" s="26" t="s">
        <v>39</v>
      </c>
      <c r="C119" s="26"/>
      <c r="D119" s="10">
        <f>SUM(D117:D118)</f>
        <v>190</v>
      </c>
      <c r="E119" s="24">
        <f>SUM(E117:E118)</f>
        <v>7.1233333333333331</v>
      </c>
      <c r="F119" s="24">
        <f>SUM(F117:F118)</f>
        <v>8.9766666666666666</v>
      </c>
      <c r="G119" s="24">
        <f>SUM(G117:G118)</f>
        <v>30.72</v>
      </c>
      <c r="H119" s="24">
        <f>SUM(H117:H118)</f>
        <v>231.5</v>
      </c>
      <c r="I119" s="9"/>
      <c r="M119" s="26"/>
      <c r="N119" s="23"/>
      <c r="O119" s="23"/>
      <c r="P119" s="23"/>
      <c r="Q119" s="23"/>
      <c r="R119" s="23"/>
      <c r="S119" s="27"/>
      <c r="X119" s="26" t="s">
        <v>39</v>
      </c>
      <c r="Y119" s="26"/>
      <c r="Z119" s="10">
        <f>SUM(Z117:Z118)</f>
        <v>190</v>
      </c>
      <c r="AA119" s="24">
        <f>SUM(AA117:AA118)</f>
        <v>5.3</v>
      </c>
      <c r="AB119" s="24">
        <f>SUM(AB117:AB118)</f>
        <v>9.8000000000000007</v>
      </c>
      <c r="AC119" s="24">
        <f>SUM(AC117:AC118)</f>
        <v>44.1</v>
      </c>
      <c r="AD119" s="24">
        <f>SUM(AD117:AD118)</f>
        <v>297</v>
      </c>
      <c r="AE119" s="9"/>
      <c r="AI119" s="26"/>
      <c r="AJ119" s="23"/>
      <c r="AK119" s="23"/>
      <c r="AL119" s="23"/>
      <c r="AM119" s="23"/>
      <c r="AN119" s="23"/>
      <c r="AO119" s="27"/>
    </row>
    <row r="120" spans="2:41" ht="31.5" customHeight="1" x14ac:dyDescent="0.25">
      <c r="B120" s="305" t="s">
        <v>40</v>
      </c>
      <c r="C120" s="26" t="s">
        <v>103</v>
      </c>
      <c r="D120" s="10">
        <v>150</v>
      </c>
      <c r="E120" s="24">
        <f>(O120)/N120*D120</f>
        <v>11.828571428571429</v>
      </c>
      <c r="F120" s="24">
        <f>(P120)/O120*E120</f>
        <v>12.342857142857143</v>
      </c>
      <c r="G120" s="24">
        <f>Q120/N120*D120</f>
        <v>13.628571428571428</v>
      </c>
      <c r="H120" s="24">
        <f>R120/N120*D120</f>
        <v>212.57142857142856</v>
      </c>
      <c r="I120" s="9">
        <v>412</v>
      </c>
      <c r="M120" s="26" t="s">
        <v>103</v>
      </c>
      <c r="N120" s="23">
        <v>175</v>
      </c>
      <c r="O120" s="23">
        <v>13.8</v>
      </c>
      <c r="P120" s="23">
        <v>14.4</v>
      </c>
      <c r="Q120" s="23">
        <v>15.9</v>
      </c>
      <c r="R120" s="23">
        <v>248</v>
      </c>
      <c r="S120" s="27">
        <v>412</v>
      </c>
      <c r="X120" s="305" t="s">
        <v>40</v>
      </c>
      <c r="Y120" s="26" t="s">
        <v>103</v>
      </c>
      <c r="Z120" s="10">
        <v>150</v>
      </c>
      <c r="AA120" s="24">
        <f>AK120/AJ120*Z120</f>
        <v>11.828571428571429</v>
      </c>
      <c r="AB120" s="24">
        <f>AL120/AJ120*Z120</f>
        <v>12.342857142857142</v>
      </c>
      <c r="AC120" s="24">
        <f>AM120/AJ120*Z120</f>
        <v>13.628571428571428</v>
      </c>
      <c r="AD120" s="24">
        <f>AN120/AJ120*Z120</f>
        <v>212.57142857142856</v>
      </c>
      <c r="AE120" s="9">
        <v>412</v>
      </c>
      <c r="AI120" s="26" t="s">
        <v>103</v>
      </c>
      <c r="AJ120" s="23">
        <v>175</v>
      </c>
      <c r="AK120" s="23">
        <v>13.8</v>
      </c>
      <c r="AL120" s="23">
        <v>14.4</v>
      </c>
      <c r="AM120" s="23">
        <v>15.9</v>
      </c>
      <c r="AN120" s="23">
        <v>248</v>
      </c>
      <c r="AO120" s="27">
        <v>412</v>
      </c>
    </row>
    <row r="121" spans="2:41" ht="31.5" customHeight="1" x14ac:dyDescent="0.25">
      <c r="B121" s="306"/>
      <c r="C121" s="26" t="s">
        <v>102</v>
      </c>
      <c r="D121" s="10">
        <v>150</v>
      </c>
      <c r="E121" s="24">
        <f>(O121)/N121*D121</f>
        <v>7.4999999999999997E-2</v>
      </c>
      <c r="F121" s="24">
        <f>(P121)/O121*E121</f>
        <v>0</v>
      </c>
      <c r="G121" s="24">
        <f>Q121/N121*D121</f>
        <v>11.4</v>
      </c>
      <c r="H121" s="24">
        <f>R121/N121*D121</f>
        <v>45.75</v>
      </c>
      <c r="I121" s="9">
        <v>505</v>
      </c>
      <c r="M121" s="26" t="s">
        <v>102</v>
      </c>
      <c r="N121" s="23">
        <v>200</v>
      </c>
      <c r="O121" s="23">
        <v>0.1</v>
      </c>
      <c r="P121" s="23">
        <v>0</v>
      </c>
      <c r="Q121" s="23">
        <v>15.2</v>
      </c>
      <c r="R121" s="23">
        <v>61</v>
      </c>
      <c r="S121" s="27">
        <v>505</v>
      </c>
      <c r="X121" s="306"/>
      <c r="Y121" s="26" t="s">
        <v>102</v>
      </c>
      <c r="Z121" s="10">
        <v>150</v>
      </c>
      <c r="AA121" s="24">
        <f>AK121/AJ121*Z121</f>
        <v>7.4999999999999997E-2</v>
      </c>
      <c r="AB121" s="24">
        <f>AL121/AJ121*Z121</f>
        <v>0</v>
      </c>
      <c r="AC121" s="24">
        <f>AM121/AJ121*Z121</f>
        <v>11.4</v>
      </c>
      <c r="AD121" s="24">
        <f>AN121/AJ121*Z121</f>
        <v>45.75</v>
      </c>
      <c r="AE121" s="9">
        <v>504</v>
      </c>
      <c r="AI121" s="26" t="s">
        <v>102</v>
      </c>
      <c r="AJ121" s="23">
        <v>200</v>
      </c>
      <c r="AK121" s="23">
        <v>0.1</v>
      </c>
      <c r="AL121" s="23">
        <v>0</v>
      </c>
      <c r="AM121" s="23">
        <v>15.2</v>
      </c>
      <c r="AN121" s="23">
        <v>61</v>
      </c>
      <c r="AO121" s="27">
        <v>505</v>
      </c>
    </row>
    <row r="122" spans="2:41" ht="31.5" customHeight="1" x14ac:dyDescent="0.25">
      <c r="B122" s="318"/>
      <c r="C122" s="26" t="s">
        <v>46</v>
      </c>
      <c r="D122" s="10"/>
      <c r="E122" s="24"/>
      <c r="F122" s="24"/>
      <c r="G122" s="24"/>
      <c r="H122" s="24"/>
      <c r="I122" s="9"/>
      <c r="M122" s="26" t="s">
        <v>46</v>
      </c>
      <c r="N122" s="23"/>
      <c r="O122" s="23"/>
      <c r="P122" s="23"/>
      <c r="Q122" s="23"/>
      <c r="R122" s="23"/>
      <c r="S122" s="27"/>
      <c r="X122" s="318"/>
      <c r="Y122" s="26" t="s">
        <v>46</v>
      </c>
      <c r="Z122" s="10"/>
      <c r="AA122" s="24"/>
      <c r="AB122" s="24"/>
      <c r="AC122" s="24"/>
      <c r="AD122" s="24"/>
      <c r="AE122" s="9"/>
      <c r="AI122" s="26" t="s">
        <v>46</v>
      </c>
      <c r="AJ122" s="23"/>
      <c r="AK122" s="23"/>
      <c r="AL122" s="23"/>
      <c r="AM122" s="23"/>
      <c r="AN122" s="23"/>
      <c r="AO122" s="27"/>
    </row>
    <row r="123" spans="2:41" ht="31.5" customHeight="1" x14ac:dyDescent="0.3">
      <c r="B123" s="318"/>
      <c r="E123" s="84"/>
      <c r="F123" s="84"/>
      <c r="G123" s="84"/>
      <c r="H123" s="84"/>
      <c r="X123" s="318"/>
      <c r="Y123" s="86" t="s">
        <v>104</v>
      </c>
      <c r="Z123" s="30">
        <v>50</v>
      </c>
      <c r="AA123" s="24">
        <f>AK123/AJ123*Z123</f>
        <v>0.5</v>
      </c>
      <c r="AB123" s="24">
        <f>AL123/AJ123*Z123</f>
        <v>5.05</v>
      </c>
      <c r="AC123" s="24">
        <f>AM123/AJ123*Z123</f>
        <v>1.7000000000000002</v>
      </c>
      <c r="AD123" s="24">
        <f>AN123/AJ123*Z123</f>
        <v>54.500000000000007</v>
      </c>
      <c r="AE123" s="32">
        <v>33</v>
      </c>
      <c r="AI123" s="53" t="s">
        <v>104</v>
      </c>
      <c r="AJ123" s="34">
        <v>100</v>
      </c>
      <c r="AK123" s="34">
        <v>1</v>
      </c>
      <c r="AL123" s="34">
        <v>10.1</v>
      </c>
      <c r="AM123" s="34">
        <v>3.4</v>
      </c>
      <c r="AN123" s="34">
        <v>109</v>
      </c>
      <c r="AO123" s="35">
        <v>33</v>
      </c>
    </row>
    <row r="124" spans="2:41" ht="31.5" customHeight="1" x14ac:dyDescent="0.25">
      <c r="B124" s="319"/>
      <c r="C124" s="26"/>
      <c r="D124" s="10"/>
      <c r="E124" s="24"/>
      <c r="F124" s="24"/>
      <c r="G124" s="24"/>
      <c r="H124" s="24"/>
      <c r="I124" s="9"/>
      <c r="M124" s="26"/>
      <c r="N124" s="23"/>
      <c r="O124" s="23"/>
      <c r="P124" s="23"/>
      <c r="Q124" s="23"/>
      <c r="R124" s="23"/>
      <c r="S124" s="27"/>
      <c r="X124" s="319"/>
      <c r="Y124" s="26"/>
      <c r="Z124" s="10"/>
      <c r="AA124" s="24"/>
      <c r="AB124" s="24"/>
      <c r="AC124" s="24"/>
      <c r="AD124" s="24"/>
      <c r="AE124" s="9"/>
      <c r="AI124" s="26"/>
      <c r="AJ124" s="23"/>
      <c r="AK124" s="23"/>
      <c r="AL124" s="23"/>
      <c r="AM124" s="23"/>
      <c r="AN124" s="23"/>
      <c r="AO124" s="27"/>
    </row>
    <row r="125" spans="2:41" ht="31.5" customHeight="1" x14ac:dyDescent="0.25">
      <c r="B125" s="26" t="s">
        <v>47</v>
      </c>
      <c r="C125" s="26"/>
      <c r="D125" s="10">
        <f>SUM(D120:D124)</f>
        <v>300</v>
      </c>
      <c r="E125" s="24">
        <f>SUM(E120:E124)</f>
        <v>11.903571428571428</v>
      </c>
      <c r="F125" s="24">
        <f>SUM(F120:F124)</f>
        <v>12.342857142857143</v>
      </c>
      <c r="G125" s="24">
        <f>SUM(G120:G124)</f>
        <v>25.028571428571428</v>
      </c>
      <c r="H125" s="24">
        <f>SUM(H120:H124)</f>
        <v>258.32142857142856</v>
      </c>
      <c r="I125" s="9"/>
      <c r="M125" s="26"/>
      <c r="N125" s="23"/>
      <c r="O125" s="23"/>
      <c r="P125" s="23"/>
      <c r="Q125" s="23"/>
      <c r="R125" s="23"/>
      <c r="S125" s="23"/>
      <c r="X125" s="26" t="s">
        <v>47</v>
      </c>
      <c r="Y125" s="26"/>
      <c r="Z125" s="10">
        <f>SUM(Z120:Z124)</f>
        <v>350</v>
      </c>
      <c r="AA125" s="24">
        <f>SUM(AA120:AA124)</f>
        <v>12.403571428571428</v>
      </c>
      <c r="AB125" s="24">
        <f>SUM(AB120:AB124)</f>
        <v>17.392857142857142</v>
      </c>
      <c r="AC125" s="24">
        <f>SUM(AC120:AC124)</f>
        <v>26.728571428571428</v>
      </c>
      <c r="AD125" s="24">
        <f>SUM(AD120:AD124)</f>
        <v>312.82142857142856</v>
      </c>
      <c r="AE125" s="10"/>
      <c r="AI125" s="26"/>
      <c r="AJ125" s="23"/>
      <c r="AK125" s="23"/>
      <c r="AL125" s="23"/>
      <c r="AM125" s="23"/>
      <c r="AN125" s="23"/>
      <c r="AO125" s="23"/>
    </row>
    <row r="126" spans="2:41" ht="31.5" customHeight="1" x14ac:dyDescent="0.25">
      <c r="B126" s="26" t="s">
        <v>105</v>
      </c>
      <c r="C126" s="26"/>
      <c r="D126" s="10">
        <f>D125+D119+D116+D106</f>
        <v>1320</v>
      </c>
      <c r="E126" s="24">
        <f>E125+E119+E116+E106</f>
        <v>46.874904761904759</v>
      </c>
      <c r="F126" s="24">
        <f>F125+F119+F116+F106</f>
        <v>45.480023809523814</v>
      </c>
      <c r="G126" s="24">
        <f>G125+G119+G116+G106</f>
        <v>184.00457142857141</v>
      </c>
      <c r="H126" s="24">
        <f>H125+H119+H116+H106</f>
        <v>1317.1414285714286</v>
      </c>
      <c r="I126" s="9"/>
      <c r="M126" s="26"/>
      <c r="N126" s="23"/>
      <c r="O126" s="23"/>
      <c r="P126" s="23"/>
      <c r="Q126" s="23"/>
      <c r="R126" s="23"/>
      <c r="S126" s="27"/>
      <c r="X126" s="26" t="s">
        <v>105</v>
      </c>
      <c r="Y126" s="26"/>
      <c r="Z126" s="10">
        <f>Z125+Z119+Z116+Z106</f>
        <v>1370</v>
      </c>
      <c r="AA126" s="24">
        <f>AA125+AA119+AA116+AA106</f>
        <v>45.551571428571435</v>
      </c>
      <c r="AB126" s="24">
        <f>AB125+AB119+AB116+AB106</f>
        <v>51.353357142857149</v>
      </c>
      <c r="AC126" s="24">
        <f>AC125+AC119+AC116+AC106</f>
        <v>199.08457142857145</v>
      </c>
      <c r="AD126" s="24">
        <f>AD125+AD119+AD116+AD106</f>
        <v>1437.1414285714284</v>
      </c>
      <c r="AE126" s="9"/>
      <c r="AI126" s="26"/>
      <c r="AJ126" s="23"/>
      <c r="AK126" s="23"/>
      <c r="AL126" s="23"/>
      <c r="AM126" s="23"/>
      <c r="AN126" s="23"/>
      <c r="AO126" s="27"/>
    </row>
    <row r="127" spans="2:41" ht="31.5" customHeight="1" x14ac:dyDescent="0.25">
      <c r="B127" s="45" t="s">
        <v>179</v>
      </c>
      <c r="C127" s="47"/>
      <c r="D127" s="47">
        <v>1400</v>
      </c>
      <c r="E127" s="47">
        <v>42</v>
      </c>
      <c r="F127" s="47">
        <v>47</v>
      </c>
      <c r="G127" s="47">
        <v>203</v>
      </c>
      <c r="H127" s="47">
        <v>1400</v>
      </c>
      <c r="I127" s="48"/>
      <c r="M127" s="47"/>
      <c r="N127" s="49"/>
      <c r="O127" s="49"/>
      <c r="P127" s="49"/>
      <c r="Q127" s="49"/>
      <c r="R127" s="49"/>
      <c r="S127" s="50"/>
      <c r="X127" s="45" t="s">
        <v>179</v>
      </c>
      <c r="Y127" s="47"/>
      <c r="Z127" s="47">
        <v>1400</v>
      </c>
      <c r="AA127" s="47">
        <v>42</v>
      </c>
      <c r="AB127" s="47">
        <v>47</v>
      </c>
      <c r="AC127" s="47">
        <v>203</v>
      </c>
      <c r="AD127" s="47">
        <v>1400</v>
      </c>
      <c r="AE127" s="48"/>
      <c r="AI127" s="47"/>
      <c r="AJ127" s="49"/>
      <c r="AK127" s="49"/>
      <c r="AL127" s="49"/>
      <c r="AM127" s="49"/>
      <c r="AN127" s="49"/>
      <c r="AO127" s="50"/>
    </row>
    <row r="128" spans="2:41" ht="31.5" customHeight="1" x14ac:dyDescent="0.25">
      <c r="B128" s="324" t="s">
        <v>5</v>
      </c>
      <c r="C128" s="324" t="s">
        <v>6</v>
      </c>
      <c r="D128" s="324" t="s">
        <v>7</v>
      </c>
      <c r="E128" s="324" t="s">
        <v>8</v>
      </c>
      <c r="F128" s="324"/>
      <c r="G128" s="324"/>
      <c r="H128" s="324" t="s">
        <v>9</v>
      </c>
      <c r="I128" s="326" t="s">
        <v>10</v>
      </c>
      <c r="M128" s="324" t="s">
        <v>6</v>
      </c>
      <c r="N128" s="310" t="s">
        <v>7</v>
      </c>
      <c r="O128" s="310" t="s">
        <v>8</v>
      </c>
      <c r="P128" s="310"/>
      <c r="Q128" s="310"/>
      <c r="R128" s="310" t="s">
        <v>9</v>
      </c>
      <c r="S128" s="314" t="s">
        <v>10</v>
      </c>
      <c r="X128" s="324" t="s">
        <v>5</v>
      </c>
      <c r="Y128" s="324" t="s">
        <v>6</v>
      </c>
      <c r="Z128" s="324" t="s">
        <v>7</v>
      </c>
      <c r="AA128" s="325" t="s">
        <v>8</v>
      </c>
      <c r="AB128" s="325"/>
      <c r="AC128" s="325"/>
      <c r="AD128" s="325" t="s">
        <v>9</v>
      </c>
      <c r="AE128" s="326" t="s">
        <v>10</v>
      </c>
      <c r="AI128" s="324" t="s">
        <v>6</v>
      </c>
      <c r="AJ128" s="310" t="s">
        <v>7</v>
      </c>
      <c r="AK128" s="310" t="s">
        <v>8</v>
      </c>
      <c r="AL128" s="310"/>
      <c r="AM128" s="310"/>
      <c r="AN128" s="310" t="s">
        <v>9</v>
      </c>
      <c r="AO128" s="314" t="s">
        <v>10</v>
      </c>
    </row>
    <row r="129" spans="2:41" ht="31.5" customHeight="1" x14ac:dyDescent="0.25">
      <c r="B129" s="324"/>
      <c r="C129" s="324"/>
      <c r="D129" s="324"/>
      <c r="E129" s="10" t="s">
        <v>11</v>
      </c>
      <c r="F129" s="10" t="s">
        <v>12</v>
      </c>
      <c r="G129" s="10" t="s">
        <v>13</v>
      </c>
      <c r="H129" s="324"/>
      <c r="I129" s="326"/>
      <c r="M129" s="324"/>
      <c r="N129" s="310"/>
      <c r="O129" s="23" t="s">
        <v>11</v>
      </c>
      <c r="P129" s="23" t="s">
        <v>12</v>
      </c>
      <c r="Q129" s="23" t="s">
        <v>13</v>
      </c>
      <c r="R129" s="310"/>
      <c r="S129" s="314"/>
      <c r="X129" s="324"/>
      <c r="Y129" s="324"/>
      <c r="Z129" s="324"/>
      <c r="AA129" s="24" t="s">
        <v>11</v>
      </c>
      <c r="AB129" s="24" t="s">
        <v>12</v>
      </c>
      <c r="AC129" s="24" t="s">
        <v>13</v>
      </c>
      <c r="AD129" s="325"/>
      <c r="AE129" s="326"/>
      <c r="AI129" s="324"/>
      <c r="AJ129" s="310"/>
      <c r="AK129" s="23" t="s">
        <v>11</v>
      </c>
      <c r="AL129" s="23" t="s">
        <v>12</v>
      </c>
      <c r="AM129" s="23" t="s">
        <v>13</v>
      </c>
      <c r="AN129" s="310"/>
      <c r="AO129" s="314"/>
    </row>
    <row r="130" spans="2:41" ht="31.5" customHeight="1" x14ac:dyDescent="0.25">
      <c r="B130" s="26" t="s">
        <v>106</v>
      </c>
      <c r="C130" s="26"/>
      <c r="D130" s="10"/>
      <c r="E130" s="10"/>
      <c r="F130" s="10"/>
      <c r="G130" s="10"/>
      <c r="H130" s="10"/>
      <c r="I130" s="9"/>
      <c r="M130" s="26"/>
      <c r="N130" s="23"/>
      <c r="O130" s="23"/>
      <c r="P130" s="23"/>
      <c r="Q130" s="23"/>
      <c r="R130" s="23"/>
      <c r="S130" s="27"/>
      <c r="X130" s="26" t="s">
        <v>106</v>
      </c>
      <c r="Y130" s="26"/>
      <c r="Z130" s="10"/>
      <c r="AA130" s="24"/>
      <c r="AB130" s="24"/>
      <c r="AC130" s="24"/>
      <c r="AD130" s="24"/>
      <c r="AE130" s="9"/>
      <c r="AI130" s="26"/>
      <c r="AJ130" s="23"/>
      <c r="AK130" s="23"/>
      <c r="AL130" s="23"/>
      <c r="AM130" s="23"/>
      <c r="AN130" s="23"/>
      <c r="AO130" s="27"/>
    </row>
    <row r="131" spans="2:41" ht="31.5" customHeight="1" x14ac:dyDescent="0.25">
      <c r="B131" s="302" t="s">
        <v>15</v>
      </c>
      <c r="C131" s="26" t="s">
        <v>107</v>
      </c>
      <c r="D131" s="10">
        <v>130</v>
      </c>
      <c r="E131" s="24">
        <f t="shared" ref="E131:F133" si="30">(O131)/N131*D131</f>
        <v>5.9539999999999997</v>
      </c>
      <c r="F131" s="24">
        <f t="shared" si="30"/>
        <v>8.3719999999999999</v>
      </c>
      <c r="G131" s="24">
        <f>Q131/N131*D131</f>
        <v>21.19</v>
      </c>
      <c r="H131" s="24">
        <f>R131/N131*D131</f>
        <v>183.95000000000002</v>
      </c>
      <c r="I131" s="9">
        <v>254</v>
      </c>
      <c r="M131" s="26" t="s">
        <v>107</v>
      </c>
      <c r="N131" s="23">
        <v>1000</v>
      </c>
      <c r="O131" s="23">
        <v>45.8</v>
      </c>
      <c r="P131" s="23">
        <v>64.400000000000006</v>
      </c>
      <c r="Q131" s="23">
        <v>163</v>
      </c>
      <c r="R131" s="23">
        <v>1415</v>
      </c>
      <c r="S131" s="27">
        <v>254</v>
      </c>
      <c r="X131" s="302" t="s">
        <v>15</v>
      </c>
      <c r="Y131" s="26" t="s">
        <v>107</v>
      </c>
      <c r="Z131" s="10">
        <v>130</v>
      </c>
      <c r="AA131" s="24">
        <f>AK131/AJ131*Z131</f>
        <v>5.9539999999999997</v>
      </c>
      <c r="AB131" s="24">
        <f>AL131/AJ131*Z131</f>
        <v>8.3719999999999999</v>
      </c>
      <c r="AC131" s="24">
        <f>AM131/AJ131*Z131</f>
        <v>21.19</v>
      </c>
      <c r="AD131" s="24">
        <f>AN131/AJ131*Z131</f>
        <v>183.95000000000002</v>
      </c>
      <c r="AE131" s="9">
        <v>254</v>
      </c>
      <c r="AI131" s="26" t="s">
        <v>107</v>
      </c>
      <c r="AJ131" s="23">
        <v>1000</v>
      </c>
      <c r="AK131" s="23">
        <v>45.8</v>
      </c>
      <c r="AL131" s="23">
        <v>64.400000000000006</v>
      </c>
      <c r="AM131" s="23">
        <v>163</v>
      </c>
      <c r="AN131" s="23">
        <v>1415</v>
      </c>
      <c r="AO131" s="27">
        <v>254</v>
      </c>
    </row>
    <row r="132" spans="2:41" ht="31.5" customHeight="1" x14ac:dyDescent="0.25">
      <c r="B132" s="302"/>
      <c r="C132" s="26" t="s">
        <v>17</v>
      </c>
      <c r="D132" s="10">
        <v>150</v>
      </c>
      <c r="E132" s="24">
        <f t="shared" si="30"/>
        <v>2.7</v>
      </c>
      <c r="F132" s="24">
        <f t="shared" si="30"/>
        <v>2.4750000000000001</v>
      </c>
      <c r="G132" s="24">
        <f>Q132/N132*D132</f>
        <v>18.75</v>
      </c>
      <c r="H132" s="24">
        <f>R132/N132*D132</f>
        <v>108</v>
      </c>
      <c r="I132" s="9">
        <v>508</v>
      </c>
      <c r="M132" s="26" t="s">
        <v>17</v>
      </c>
      <c r="N132" s="23">
        <v>200</v>
      </c>
      <c r="O132" s="23">
        <v>3.6</v>
      </c>
      <c r="P132" s="23">
        <v>3.3</v>
      </c>
      <c r="Q132" s="23">
        <v>25</v>
      </c>
      <c r="R132" s="23">
        <v>144</v>
      </c>
      <c r="S132" s="27">
        <v>508</v>
      </c>
      <c r="X132" s="302"/>
      <c r="Y132" s="26" t="s">
        <v>18</v>
      </c>
      <c r="Z132" s="10">
        <v>150</v>
      </c>
      <c r="AA132" s="24">
        <f>AK132/AJ132*Z132</f>
        <v>2.7</v>
      </c>
      <c r="AB132" s="24">
        <f>AL132/AJ132*Z132</f>
        <v>2.4750000000000001</v>
      </c>
      <c r="AC132" s="24">
        <f>AM132/AJ132*Z132</f>
        <v>18.75</v>
      </c>
      <c r="AD132" s="24">
        <f>AN132/AJ132*Z132</f>
        <v>108</v>
      </c>
      <c r="AE132" s="9">
        <v>508</v>
      </c>
      <c r="AI132" s="26" t="s">
        <v>17</v>
      </c>
      <c r="AJ132" s="23">
        <v>200</v>
      </c>
      <c r="AK132" s="23">
        <v>3.6</v>
      </c>
      <c r="AL132" s="23">
        <v>3.3</v>
      </c>
      <c r="AM132" s="23">
        <v>25</v>
      </c>
      <c r="AN132" s="23">
        <v>144</v>
      </c>
      <c r="AO132" s="27">
        <v>508</v>
      </c>
    </row>
    <row r="133" spans="2:41" ht="31.5" customHeight="1" x14ac:dyDescent="0.25">
      <c r="B133" s="302"/>
      <c r="C133" s="26" t="s">
        <v>108</v>
      </c>
      <c r="D133" s="10">
        <v>30</v>
      </c>
      <c r="E133" s="24">
        <f t="shared" si="30"/>
        <v>1.2</v>
      </c>
      <c r="F133" s="24">
        <f t="shared" si="30"/>
        <v>12.500000000000002</v>
      </c>
      <c r="G133" s="24">
        <f>Q133/N133*D133</f>
        <v>7.5</v>
      </c>
      <c r="H133" s="24">
        <f>R133/N133*D133</f>
        <v>147</v>
      </c>
      <c r="I133" s="9">
        <v>100</v>
      </c>
      <c r="M133" s="26" t="s">
        <v>108</v>
      </c>
      <c r="N133" s="23">
        <v>30</v>
      </c>
      <c r="O133" s="23">
        <v>1.2</v>
      </c>
      <c r="P133" s="23">
        <v>12.5</v>
      </c>
      <c r="Q133" s="23">
        <v>7.5</v>
      </c>
      <c r="R133" s="23">
        <v>147</v>
      </c>
      <c r="S133" s="27">
        <v>100</v>
      </c>
      <c r="X133" s="302"/>
      <c r="Y133" s="26" t="s">
        <v>108</v>
      </c>
      <c r="Z133" s="10">
        <v>30</v>
      </c>
      <c r="AA133" s="24">
        <f>AK133/AJ133*Z133</f>
        <v>1.2</v>
      </c>
      <c r="AB133" s="24">
        <f>AL133/AJ133*Z133</f>
        <v>12.5</v>
      </c>
      <c r="AC133" s="24">
        <f>AM133/AJ133*Z133</f>
        <v>7.5</v>
      </c>
      <c r="AD133" s="24">
        <f>AN133/AJ133*Z133</f>
        <v>147</v>
      </c>
      <c r="AE133" s="9">
        <v>100</v>
      </c>
      <c r="AI133" s="26" t="s">
        <v>108</v>
      </c>
      <c r="AJ133" s="23">
        <v>30</v>
      </c>
      <c r="AK133" s="23">
        <v>1.2</v>
      </c>
      <c r="AL133" s="23">
        <v>12.5</v>
      </c>
      <c r="AM133" s="23">
        <v>7.5</v>
      </c>
      <c r="AN133" s="23">
        <v>147</v>
      </c>
      <c r="AO133" s="27">
        <v>100</v>
      </c>
    </row>
    <row r="134" spans="2:41" ht="31.5" customHeight="1" x14ac:dyDescent="0.25">
      <c r="B134" s="315"/>
      <c r="C134" s="26"/>
      <c r="D134" s="10"/>
      <c r="E134" s="24"/>
      <c r="F134" s="24"/>
      <c r="G134" s="24"/>
      <c r="H134" s="24"/>
      <c r="I134" s="9"/>
      <c r="M134" s="26"/>
      <c r="N134" s="23"/>
      <c r="O134" s="23"/>
      <c r="P134" s="23"/>
      <c r="Q134" s="23"/>
      <c r="R134" s="23"/>
      <c r="S134" s="27"/>
      <c r="X134" s="315"/>
      <c r="Y134" s="26"/>
      <c r="Z134" s="10"/>
      <c r="AA134" s="24"/>
      <c r="AB134" s="24"/>
      <c r="AC134" s="24"/>
      <c r="AD134" s="24"/>
      <c r="AE134" s="9"/>
      <c r="AI134" s="26"/>
      <c r="AJ134" s="23"/>
      <c r="AK134" s="23"/>
      <c r="AL134" s="23"/>
      <c r="AM134" s="23"/>
      <c r="AN134" s="23"/>
      <c r="AO134" s="27"/>
    </row>
    <row r="135" spans="2:41" ht="31.5" customHeight="1" x14ac:dyDescent="0.25">
      <c r="B135" s="315"/>
      <c r="C135" s="26" t="s">
        <v>109</v>
      </c>
      <c r="D135" s="10">
        <v>150</v>
      </c>
      <c r="E135" s="24">
        <f>(O135)/N135*D135</f>
        <v>0.75</v>
      </c>
      <c r="F135" s="24">
        <f>(P135)/O135*E135</f>
        <v>0</v>
      </c>
      <c r="G135" s="24">
        <f>Q135/N135*D135</f>
        <v>19.05</v>
      </c>
      <c r="H135" s="24">
        <f>R135/N135*D135</f>
        <v>82.5</v>
      </c>
      <c r="I135" s="9">
        <v>537</v>
      </c>
      <c r="M135" s="26" t="s">
        <v>109</v>
      </c>
      <c r="N135" s="23">
        <v>100</v>
      </c>
      <c r="O135" s="23">
        <v>0.5</v>
      </c>
      <c r="P135" s="23">
        <v>0</v>
      </c>
      <c r="Q135" s="23">
        <v>12.7</v>
      </c>
      <c r="R135" s="23">
        <v>55</v>
      </c>
      <c r="S135" s="27">
        <v>537</v>
      </c>
      <c r="X135" s="315"/>
      <c r="Y135" s="26" t="s">
        <v>109</v>
      </c>
      <c r="Z135" s="10">
        <v>150</v>
      </c>
      <c r="AA135" s="24">
        <f>AK135/AJ135*Z135</f>
        <v>0.75</v>
      </c>
      <c r="AB135" s="24">
        <f>AL135/AJ135*Z135</f>
        <v>0</v>
      </c>
      <c r="AC135" s="24">
        <f>AM135/AJ135*Z135</f>
        <v>19.05</v>
      </c>
      <c r="AD135" s="24">
        <f>AN135/AJ135*Z135</f>
        <v>82.5</v>
      </c>
      <c r="AE135" s="9">
        <v>537</v>
      </c>
      <c r="AI135" s="26" t="s">
        <v>109</v>
      </c>
      <c r="AJ135" s="23">
        <v>100</v>
      </c>
      <c r="AK135" s="23">
        <v>0.5</v>
      </c>
      <c r="AL135" s="23">
        <v>0</v>
      </c>
      <c r="AM135" s="23">
        <v>12.7</v>
      </c>
      <c r="AN135" s="23">
        <v>55</v>
      </c>
      <c r="AO135" s="27">
        <v>537</v>
      </c>
    </row>
    <row r="136" spans="2:41" ht="31.5" customHeight="1" x14ac:dyDescent="0.25">
      <c r="B136" s="315"/>
      <c r="C136" s="26"/>
      <c r="D136" s="10"/>
      <c r="E136" s="24"/>
      <c r="F136" s="24"/>
      <c r="G136" s="24"/>
      <c r="H136" s="24"/>
      <c r="I136" s="9"/>
      <c r="M136" s="26"/>
      <c r="N136" s="23"/>
      <c r="O136" s="23"/>
      <c r="P136" s="23"/>
      <c r="Q136" s="23"/>
      <c r="R136" s="23"/>
      <c r="S136" s="27"/>
      <c r="X136" s="315"/>
      <c r="Y136" s="26"/>
      <c r="Z136" s="10"/>
      <c r="AA136" s="24"/>
      <c r="AB136" s="24"/>
      <c r="AC136" s="24"/>
      <c r="AD136" s="24"/>
      <c r="AE136" s="9"/>
      <c r="AI136" s="26"/>
      <c r="AJ136" s="23"/>
      <c r="AK136" s="23"/>
      <c r="AL136" s="23"/>
      <c r="AM136" s="23"/>
      <c r="AN136" s="23"/>
      <c r="AO136" s="27"/>
    </row>
    <row r="137" spans="2:41" ht="31.5" customHeight="1" x14ac:dyDescent="0.25">
      <c r="B137" s="26" t="s">
        <v>21</v>
      </c>
      <c r="C137" s="26"/>
      <c r="D137" s="10">
        <f>SUM(D131:D136)</f>
        <v>460</v>
      </c>
      <c r="E137" s="24">
        <f>SUM(E131:E136)</f>
        <v>10.603999999999999</v>
      </c>
      <c r="F137" s="24">
        <f>SUM(F131:F136)</f>
        <v>23.347000000000001</v>
      </c>
      <c r="G137" s="24">
        <f>SUM(G131:G136)</f>
        <v>66.489999999999995</v>
      </c>
      <c r="H137" s="24">
        <f>SUM(H131:H136)</f>
        <v>521.45000000000005</v>
      </c>
      <c r="I137" s="9"/>
      <c r="M137" s="26"/>
      <c r="N137" s="23"/>
      <c r="O137" s="23"/>
      <c r="P137" s="23"/>
      <c r="Q137" s="23"/>
      <c r="R137" s="23"/>
      <c r="S137" s="23"/>
      <c r="X137" s="26" t="s">
        <v>21</v>
      </c>
      <c r="Y137" s="26"/>
      <c r="Z137" s="10">
        <f>SUM(Z131:Z136)</f>
        <v>460</v>
      </c>
      <c r="AA137" s="24">
        <f>SUM(AA131:AA136)</f>
        <v>10.603999999999999</v>
      </c>
      <c r="AB137" s="24">
        <f>SUM(AB131:AB136)</f>
        <v>23.347000000000001</v>
      </c>
      <c r="AC137" s="24">
        <f>SUM(AC131:AC136)</f>
        <v>66.489999999999995</v>
      </c>
      <c r="AD137" s="24">
        <f>SUM(AD131:AD136)</f>
        <v>521.45000000000005</v>
      </c>
      <c r="AE137" s="10"/>
      <c r="AI137" s="26"/>
      <c r="AJ137" s="23"/>
      <c r="AK137" s="23"/>
      <c r="AL137" s="23"/>
      <c r="AM137" s="23"/>
      <c r="AN137" s="23"/>
      <c r="AO137" s="23"/>
    </row>
    <row r="138" spans="2:41" ht="31.5" customHeight="1" x14ac:dyDescent="0.25">
      <c r="B138" s="326" t="s">
        <v>22</v>
      </c>
      <c r="C138" s="26"/>
      <c r="D138" s="10"/>
      <c r="E138" s="24"/>
      <c r="F138" s="24"/>
      <c r="G138" s="24"/>
      <c r="H138" s="24"/>
      <c r="I138" s="9"/>
      <c r="M138" s="26"/>
      <c r="N138" s="23"/>
      <c r="O138" s="23"/>
      <c r="P138" s="23"/>
      <c r="Q138" s="23"/>
      <c r="R138" s="23"/>
      <c r="S138" s="27"/>
      <c r="X138" s="326" t="s">
        <v>22</v>
      </c>
      <c r="Y138" s="26"/>
      <c r="Z138" s="10"/>
      <c r="AA138" s="24"/>
      <c r="AB138" s="24"/>
      <c r="AC138" s="24"/>
      <c r="AD138" s="24"/>
      <c r="AE138" s="9"/>
      <c r="AI138" s="26"/>
      <c r="AJ138" s="23"/>
      <c r="AK138" s="23"/>
      <c r="AL138" s="23"/>
      <c r="AM138" s="23"/>
      <c r="AN138" s="23"/>
      <c r="AO138" s="27"/>
    </row>
    <row r="139" spans="2:41" ht="31.5" customHeight="1" x14ac:dyDescent="0.25">
      <c r="B139" s="326"/>
      <c r="C139" s="26" t="s">
        <v>111</v>
      </c>
      <c r="D139" s="10">
        <v>150</v>
      </c>
      <c r="E139" s="24">
        <f>(O139)/N139*D139</f>
        <v>4.6049999999999995</v>
      </c>
      <c r="F139" s="24">
        <f>(P139)/O139*E139</f>
        <v>7.3349999999999991</v>
      </c>
      <c r="G139" s="24">
        <f>Q139/N139*D139</f>
        <v>1.7850000000000001</v>
      </c>
      <c r="H139" s="24">
        <f>R139/N139*D139</f>
        <v>91.5</v>
      </c>
      <c r="I139" s="9">
        <v>140</v>
      </c>
      <c r="M139" s="26" t="s">
        <v>111</v>
      </c>
      <c r="N139" s="23">
        <v>1000</v>
      </c>
      <c r="O139" s="23">
        <v>30.7</v>
      </c>
      <c r="P139" s="23">
        <v>48.9</v>
      </c>
      <c r="Q139" s="23">
        <v>11.9</v>
      </c>
      <c r="R139" s="23">
        <v>610</v>
      </c>
      <c r="S139" s="27">
        <v>140</v>
      </c>
      <c r="X139" s="326"/>
      <c r="Y139" s="26" t="s">
        <v>110</v>
      </c>
      <c r="Z139" s="10">
        <v>150</v>
      </c>
      <c r="AA139" s="24">
        <f>AK139/AJ139*Z139</f>
        <v>4.6049999999999995</v>
      </c>
      <c r="AB139" s="24">
        <f>AL139/AJ139*Z139</f>
        <v>7.335</v>
      </c>
      <c r="AC139" s="24">
        <f>AM139/AJ139*Z139</f>
        <v>1.7850000000000001</v>
      </c>
      <c r="AD139" s="24">
        <f>AN139/AJ139*Z139</f>
        <v>91.5</v>
      </c>
      <c r="AE139" s="9">
        <v>140</v>
      </c>
      <c r="AI139" s="26" t="s">
        <v>111</v>
      </c>
      <c r="AJ139" s="23">
        <v>1000</v>
      </c>
      <c r="AK139" s="23">
        <v>30.7</v>
      </c>
      <c r="AL139" s="23">
        <v>48.9</v>
      </c>
      <c r="AM139" s="23">
        <v>11.9</v>
      </c>
      <c r="AN139" s="23">
        <v>610</v>
      </c>
      <c r="AO139" s="27">
        <v>140</v>
      </c>
    </row>
    <row r="140" spans="2:41" ht="31.5" customHeight="1" x14ac:dyDescent="0.25">
      <c r="B140" s="326"/>
      <c r="C140" s="36" t="s">
        <v>25</v>
      </c>
      <c r="D140" s="10">
        <v>10</v>
      </c>
      <c r="E140" s="24"/>
      <c r="F140" s="24"/>
      <c r="G140" s="24"/>
      <c r="H140" s="24"/>
      <c r="I140" s="9"/>
      <c r="M140" s="36" t="s">
        <v>25</v>
      </c>
      <c r="N140" s="23"/>
      <c r="O140" s="23"/>
      <c r="P140" s="23"/>
      <c r="Q140" s="23"/>
      <c r="R140" s="23"/>
      <c r="S140" s="27">
        <v>133</v>
      </c>
      <c r="X140" s="326"/>
      <c r="Y140" s="26" t="s">
        <v>25</v>
      </c>
      <c r="Z140" s="10">
        <v>10</v>
      </c>
      <c r="AA140" s="24"/>
      <c r="AB140" s="24"/>
      <c r="AC140" s="24"/>
      <c r="AD140" s="24"/>
      <c r="AE140" s="9"/>
      <c r="AI140" s="36" t="s">
        <v>25</v>
      </c>
      <c r="AJ140" s="23"/>
      <c r="AK140" s="23"/>
      <c r="AL140" s="23"/>
      <c r="AM140" s="23"/>
      <c r="AN140" s="23"/>
      <c r="AO140" s="27">
        <v>133</v>
      </c>
    </row>
    <row r="141" spans="2:41" ht="31.5" customHeight="1" x14ac:dyDescent="0.25">
      <c r="B141" s="431"/>
      <c r="C141" s="26" t="s">
        <v>112</v>
      </c>
      <c r="D141" s="10">
        <v>60</v>
      </c>
      <c r="E141" s="24">
        <f t="shared" ref="E141:F146" si="31">(O141)/N141*D141</f>
        <v>10.38</v>
      </c>
      <c r="F141" s="24">
        <f t="shared" si="31"/>
        <v>7.02</v>
      </c>
      <c r="G141" s="24">
        <f t="shared" ref="G141:G146" si="32">Q141/N141*D141</f>
        <v>7.08</v>
      </c>
      <c r="H141" s="24">
        <f t="shared" ref="H141:H146" si="33">R141/N141*D141</f>
        <v>133.20000000000002</v>
      </c>
      <c r="I141" s="9">
        <v>404</v>
      </c>
      <c r="M141" s="26" t="s">
        <v>112</v>
      </c>
      <c r="N141" s="23">
        <v>100</v>
      </c>
      <c r="O141" s="23">
        <v>17.3</v>
      </c>
      <c r="P141" s="23">
        <v>11.7</v>
      </c>
      <c r="Q141" s="23">
        <v>11.8</v>
      </c>
      <c r="R141" s="23">
        <v>222</v>
      </c>
      <c r="S141" s="27">
        <v>404</v>
      </c>
      <c r="X141" s="431"/>
      <c r="Y141" s="26" t="s">
        <v>113</v>
      </c>
      <c r="Z141" s="10">
        <v>50</v>
      </c>
      <c r="AA141" s="24">
        <f>AK141/AJ141*Z141</f>
        <v>6.65</v>
      </c>
      <c r="AB141" s="24">
        <f>AL141/AJ141*Z141</f>
        <v>3.85</v>
      </c>
      <c r="AC141" s="24">
        <f>AM141/AJ141*Z141</f>
        <v>2.75</v>
      </c>
      <c r="AD141" s="24">
        <f>AN141/AJ141*Z141</f>
        <v>72</v>
      </c>
      <c r="AE141" s="9">
        <v>406</v>
      </c>
      <c r="AI141" s="26" t="s">
        <v>113</v>
      </c>
      <c r="AJ141" s="23">
        <v>100</v>
      </c>
      <c r="AK141" s="23">
        <v>13.3</v>
      </c>
      <c r="AL141" s="23">
        <v>7.7</v>
      </c>
      <c r="AM141" s="23">
        <v>5.5</v>
      </c>
      <c r="AN141" s="23">
        <v>144</v>
      </c>
      <c r="AO141" s="27">
        <v>406</v>
      </c>
    </row>
    <row r="142" spans="2:41" ht="31.5" customHeight="1" x14ac:dyDescent="0.25">
      <c r="B142" s="431"/>
      <c r="C142" s="36" t="s">
        <v>61</v>
      </c>
      <c r="D142" s="10">
        <v>80</v>
      </c>
      <c r="E142" s="24">
        <f t="shared" si="31"/>
        <v>1.6800000000000002</v>
      </c>
      <c r="F142" s="24">
        <f t="shared" si="31"/>
        <v>3.5200000000000005</v>
      </c>
      <c r="G142" s="24">
        <f t="shared" si="32"/>
        <v>8.7200000000000006</v>
      </c>
      <c r="H142" s="24">
        <f t="shared" si="33"/>
        <v>73.600000000000009</v>
      </c>
      <c r="I142" s="9">
        <v>434</v>
      </c>
      <c r="M142" s="36" t="s">
        <v>61</v>
      </c>
      <c r="N142" s="23">
        <v>100</v>
      </c>
      <c r="O142" s="23">
        <v>2.1</v>
      </c>
      <c r="P142" s="23">
        <v>4.4000000000000004</v>
      </c>
      <c r="Q142" s="23">
        <v>10.9</v>
      </c>
      <c r="R142" s="23">
        <v>92</v>
      </c>
      <c r="S142" s="27">
        <v>434</v>
      </c>
      <c r="X142" s="431"/>
      <c r="Y142" s="26" t="s">
        <v>61</v>
      </c>
      <c r="Z142" s="10">
        <v>100</v>
      </c>
      <c r="AA142" s="24">
        <f>AK142/AJ142*Z142</f>
        <v>2.1</v>
      </c>
      <c r="AB142" s="24">
        <f>AL142/AJ142*Z142</f>
        <v>4.4000000000000004</v>
      </c>
      <c r="AC142" s="24">
        <f>AM142/AJ142*Z142</f>
        <v>10.9</v>
      </c>
      <c r="AD142" s="24">
        <f>AN142/AJ142*Z142</f>
        <v>92</v>
      </c>
      <c r="AE142" s="9">
        <v>434</v>
      </c>
      <c r="AI142" s="36" t="s">
        <v>61</v>
      </c>
      <c r="AJ142" s="23">
        <v>100</v>
      </c>
      <c r="AK142" s="23">
        <v>2.1</v>
      </c>
      <c r="AL142" s="23">
        <v>4.4000000000000004</v>
      </c>
      <c r="AM142" s="23">
        <v>10.9</v>
      </c>
      <c r="AN142" s="23">
        <v>92</v>
      </c>
      <c r="AO142" s="27">
        <v>434</v>
      </c>
    </row>
    <row r="143" spans="2:41" ht="31.5" customHeight="1" x14ac:dyDescent="0.25">
      <c r="B143" s="431"/>
      <c r="C143" s="36" t="s">
        <v>63</v>
      </c>
      <c r="D143" s="10">
        <v>15</v>
      </c>
      <c r="E143" s="24">
        <f t="shared" si="31"/>
        <v>0.46200000000000002</v>
      </c>
      <c r="F143" s="24">
        <f t="shared" si="31"/>
        <v>3.1875</v>
      </c>
      <c r="G143" s="24">
        <f t="shared" si="32"/>
        <v>1.0125000000000002</v>
      </c>
      <c r="H143" s="24">
        <f t="shared" si="33"/>
        <v>34.590000000000003</v>
      </c>
      <c r="I143" s="9">
        <v>452</v>
      </c>
      <c r="M143" s="36" t="s">
        <v>63</v>
      </c>
      <c r="N143" s="23">
        <v>1000</v>
      </c>
      <c r="O143" s="23">
        <v>30.8</v>
      </c>
      <c r="P143" s="23">
        <v>212.5</v>
      </c>
      <c r="Q143" s="23">
        <v>67.5</v>
      </c>
      <c r="R143" s="23">
        <v>2306</v>
      </c>
      <c r="S143" s="27">
        <v>452</v>
      </c>
      <c r="X143" s="431"/>
      <c r="Y143" s="26"/>
      <c r="Z143" s="10"/>
      <c r="AA143" s="24"/>
      <c r="AB143" s="24"/>
      <c r="AC143" s="24"/>
      <c r="AD143" s="24"/>
      <c r="AE143" s="9"/>
      <c r="AI143" s="36"/>
      <c r="AJ143" s="23"/>
      <c r="AK143" s="23"/>
      <c r="AL143" s="23"/>
      <c r="AM143" s="23"/>
      <c r="AN143" s="23"/>
      <c r="AO143" s="27"/>
    </row>
    <row r="144" spans="2:41" ht="31.5" customHeight="1" x14ac:dyDescent="0.25">
      <c r="B144" s="431"/>
      <c r="C144" s="26" t="s">
        <v>33</v>
      </c>
      <c r="D144" s="10">
        <v>40</v>
      </c>
      <c r="E144" s="24">
        <f t="shared" si="31"/>
        <v>3.04</v>
      </c>
      <c r="F144" s="24">
        <f t="shared" si="31"/>
        <v>0.32</v>
      </c>
      <c r="G144" s="24">
        <f t="shared" si="32"/>
        <v>19.680000000000003</v>
      </c>
      <c r="H144" s="24">
        <f t="shared" si="33"/>
        <v>94</v>
      </c>
      <c r="I144" s="9">
        <v>114</v>
      </c>
      <c r="M144" s="26" t="s">
        <v>33</v>
      </c>
      <c r="N144" s="23">
        <v>100</v>
      </c>
      <c r="O144" s="23">
        <v>7.6</v>
      </c>
      <c r="P144" s="23">
        <v>0.8</v>
      </c>
      <c r="Q144" s="23">
        <v>49.2</v>
      </c>
      <c r="R144" s="23">
        <v>235</v>
      </c>
      <c r="S144" s="27">
        <v>114</v>
      </c>
      <c r="X144" s="431"/>
      <c r="Y144" s="26" t="s">
        <v>33</v>
      </c>
      <c r="Z144" s="10">
        <v>40</v>
      </c>
      <c r="AA144" s="24">
        <f>AK144/AJ144*Z144</f>
        <v>3.04</v>
      </c>
      <c r="AB144" s="24">
        <f>AL144/AJ144*Z144</f>
        <v>0.32</v>
      </c>
      <c r="AC144" s="24">
        <f>AM144/AJ144*Z144</f>
        <v>19.680000000000003</v>
      </c>
      <c r="AD144" s="24">
        <f>AN144/AJ144*Z144</f>
        <v>94</v>
      </c>
      <c r="AE144" s="9">
        <v>114</v>
      </c>
      <c r="AI144" s="26" t="s">
        <v>33</v>
      </c>
      <c r="AJ144" s="23">
        <v>100</v>
      </c>
      <c r="AK144" s="23">
        <v>7.6</v>
      </c>
      <c r="AL144" s="23">
        <v>0.8</v>
      </c>
      <c r="AM144" s="23">
        <v>49.2</v>
      </c>
      <c r="AN144" s="23">
        <v>235</v>
      </c>
      <c r="AO144" s="27">
        <v>114</v>
      </c>
    </row>
    <row r="145" spans="2:41" ht="31.5" customHeight="1" x14ac:dyDescent="0.25">
      <c r="B145" s="431"/>
      <c r="C145" s="26" t="s">
        <v>34</v>
      </c>
      <c r="D145" s="10">
        <v>40</v>
      </c>
      <c r="E145" s="24">
        <f t="shared" si="31"/>
        <v>2.64</v>
      </c>
      <c r="F145" s="24">
        <f t="shared" si="31"/>
        <v>0.48000000000000004</v>
      </c>
      <c r="G145" s="24">
        <f t="shared" si="32"/>
        <v>13.36</v>
      </c>
      <c r="H145" s="24">
        <f t="shared" si="33"/>
        <v>69.599999999999994</v>
      </c>
      <c r="I145" s="9">
        <v>115</v>
      </c>
      <c r="M145" s="26" t="s">
        <v>34</v>
      </c>
      <c r="N145" s="23">
        <v>100</v>
      </c>
      <c r="O145" s="23">
        <v>6.6</v>
      </c>
      <c r="P145" s="23">
        <v>1.2</v>
      </c>
      <c r="Q145" s="23">
        <v>33.4</v>
      </c>
      <c r="R145" s="23">
        <v>174</v>
      </c>
      <c r="S145" s="27">
        <v>115</v>
      </c>
      <c r="X145" s="431"/>
      <c r="Y145" s="26" t="s">
        <v>34</v>
      </c>
      <c r="Z145" s="10">
        <v>40</v>
      </c>
      <c r="AA145" s="24">
        <f>AK145/AJ145*Z145</f>
        <v>2.64</v>
      </c>
      <c r="AB145" s="24">
        <f>AL145/AJ145*Z145</f>
        <v>0.48</v>
      </c>
      <c r="AC145" s="24">
        <f>AM145/AJ145*Z145</f>
        <v>13.36</v>
      </c>
      <c r="AD145" s="24">
        <f>AN145/AJ145*Z145</f>
        <v>69.599999999999994</v>
      </c>
      <c r="AE145" s="9">
        <v>115</v>
      </c>
      <c r="AI145" s="26" t="s">
        <v>34</v>
      </c>
      <c r="AJ145" s="23">
        <v>100</v>
      </c>
      <c r="AK145" s="23">
        <v>6.6</v>
      </c>
      <c r="AL145" s="23">
        <v>1.2</v>
      </c>
      <c r="AM145" s="23">
        <v>33.4</v>
      </c>
      <c r="AN145" s="23">
        <v>174</v>
      </c>
      <c r="AO145" s="27">
        <v>115</v>
      </c>
    </row>
    <row r="146" spans="2:41" ht="31.5" customHeight="1" x14ac:dyDescent="0.25">
      <c r="B146" s="431"/>
      <c r="C146" s="26" t="s">
        <v>114</v>
      </c>
      <c r="D146" s="10">
        <v>120</v>
      </c>
      <c r="E146" s="24">
        <f t="shared" si="31"/>
        <v>0.3</v>
      </c>
      <c r="F146" s="24">
        <f t="shared" si="31"/>
        <v>0.12</v>
      </c>
      <c r="G146" s="24">
        <f t="shared" si="32"/>
        <v>19.440000000000001</v>
      </c>
      <c r="H146" s="24">
        <f t="shared" si="33"/>
        <v>79.800000000000011</v>
      </c>
      <c r="I146" s="9">
        <v>533</v>
      </c>
      <c r="M146" s="26" t="s">
        <v>114</v>
      </c>
      <c r="N146" s="23">
        <v>200</v>
      </c>
      <c r="O146" s="23">
        <v>0.5</v>
      </c>
      <c r="P146" s="23">
        <v>0.2</v>
      </c>
      <c r="Q146" s="23">
        <v>32.4</v>
      </c>
      <c r="R146" s="23">
        <v>133</v>
      </c>
      <c r="S146" s="27">
        <v>533</v>
      </c>
      <c r="X146" s="431"/>
      <c r="Y146" s="26" t="s">
        <v>114</v>
      </c>
      <c r="Z146" s="10">
        <v>120</v>
      </c>
      <c r="AA146" s="24">
        <f>AK146/AJ146*Z146</f>
        <v>0.3</v>
      </c>
      <c r="AB146" s="24">
        <f>AL146/AJ146*Z146</f>
        <v>0.12</v>
      </c>
      <c r="AC146" s="24">
        <f>AM146/AJ146*Z146</f>
        <v>19.440000000000001</v>
      </c>
      <c r="AD146" s="24">
        <f>AN146/AJ146*Z146</f>
        <v>79.800000000000011</v>
      </c>
      <c r="AE146" s="9">
        <v>533</v>
      </c>
      <c r="AI146" s="26" t="s">
        <v>114</v>
      </c>
      <c r="AJ146" s="23">
        <v>200</v>
      </c>
      <c r="AK146" s="23">
        <v>0.5</v>
      </c>
      <c r="AL146" s="23">
        <v>0.2</v>
      </c>
      <c r="AM146" s="23">
        <v>32.4</v>
      </c>
      <c r="AN146" s="23">
        <v>133</v>
      </c>
      <c r="AO146" s="27">
        <v>533</v>
      </c>
    </row>
    <row r="147" spans="2:41" ht="31.5" customHeight="1" x14ac:dyDescent="0.25">
      <c r="B147" s="26" t="s">
        <v>35</v>
      </c>
      <c r="C147" s="26"/>
      <c r="D147" s="10">
        <f>SUM(D138:D146)</f>
        <v>515</v>
      </c>
      <c r="E147" s="24">
        <f>SUM(E138:E146)</f>
        <v>23.106999999999999</v>
      </c>
      <c r="F147" s="24">
        <f>SUM(F138:F146)</f>
        <v>21.982500000000002</v>
      </c>
      <c r="G147" s="24">
        <f>SUM(G138:G146)</f>
        <v>71.077500000000001</v>
      </c>
      <c r="H147" s="24">
        <f>SUM(H138:H146)</f>
        <v>576.29</v>
      </c>
      <c r="I147" s="9"/>
      <c r="M147" s="26"/>
      <c r="N147" s="23"/>
      <c r="O147" s="23"/>
      <c r="P147" s="23"/>
      <c r="Q147" s="23"/>
      <c r="R147" s="23"/>
      <c r="S147" s="27"/>
      <c r="X147" s="26" t="s">
        <v>35</v>
      </c>
      <c r="Y147" s="26"/>
      <c r="Z147" s="10">
        <f>SUM(Z138:Z146)</f>
        <v>510</v>
      </c>
      <c r="AA147" s="24">
        <f>SUM(AA138:AA146)</f>
        <v>19.335000000000001</v>
      </c>
      <c r="AB147" s="24">
        <f>SUM(AB138:AB146)</f>
        <v>16.505000000000003</v>
      </c>
      <c r="AC147" s="24">
        <f>SUM(AC138:AC146)</f>
        <v>67.915000000000006</v>
      </c>
      <c r="AD147" s="24">
        <f>SUM(AD138:AD146)</f>
        <v>498.90000000000003</v>
      </c>
      <c r="AE147" s="9"/>
      <c r="AI147" s="26"/>
      <c r="AJ147" s="23"/>
      <c r="AK147" s="23"/>
      <c r="AL147" s="23"/>
      <c r="AM147" s="23"/>
      <c r="AN147" s="23"/>
      <c r="AO147" s="27"/>
    </row>
    <row r="148" spans="2:41" ht="31.5" customHeight="1" x14ac:dyDescent="0.25">
      <c r="B148" s="326" t="s">
        <v>36</v>
      </c>
      <c r="C148" s="26" t="s">
        <v>115</v>
      </c>
      <c r="D148" s="10">
        <v>30</v>
      </c>
      <c r="E148" s="24">
        <f>(O148)/N148*D148</f>
        <v>0.83999999999999986</v>
      </c>
      <c r="F148" s="24">
        <f>(P148)/O148*E148</f>
        <v>0.98999999999999988</v>
      </c>
      <c r="G148" s="24">
        <f>Q148/N148*D148</f>
        <v>23.19</v>
      </c>
      <c r="H148" s="24">
        <f>R148/N148*D148</f>
        <v>105</v>
      </c>
      <c r="I148" s="9">
        <v>607</v>
      </c>
      <c r="M148" s="26" t="s">
        <v>115</v>
      </c>
      <c r="N148" s="23">
        <v>100</v>
      </c>
      <c r="O148" s="23">
        <v>2.8</v>
      </c>
      <c r="P148" s="23">
        <v>3.3</v>
      </c>
      <c r="Q148" s="23">
        <v>77.3</v>
      </c>
      <c r="R148" s="23">
        <v>350</v>
      </c>
      <c r="S148" s="27">
        <v>607</v>
      </c>
      <c r="X148" s="326" t="s">
        <v>36</v>
      </c>
      <c r="Y148" s="26" t="s">
        <v>115</v>
      </c>
      <c r="Z148" s="10">
        <v>30</v>
      </c>
      <c r="AA148" s="24">
        <f>AK148/AJ148*Z148</f>
        <v>0.83999999999999986</v>
      </c>
      <c r="AB148" s="24">
        <f>AL148/AJ148*Z148</f>
        <v>0.99</v>
      </c>
      <c r="AC148" s="24">
        <f>AM148/AJ148*Z148</f>
        <v>23.19</v>
      </c>
      <c r="AD148" s="24">
        <f>AN148/AJ148*Z148</f>
        <v>105</v>
      </c>
      <c r="AE148" s="9">
        <v>607</v>
      </c>
      <c r="AI148" s="26" t="s">
        <v>115</v>
      </c>
      <c r="AJ148" s="23">
        <v>100</v>
      </c>
      <c r="AK148" s="23">
        <v>2.8</v>
      </c>
      <c r="AL148" s="23">
        <v>3.3</v>
      </c>
      <c r="AM148" s="23">
        <v>77.3</v>
      </c>
      <c r="AN148" s="23">
        <v>350</v>
      </c>
      <c r="AO148" s="27">
        <v>607</v>
      </c>
    </row>
    <row r="149" spans="2:41" ht="31.5" customHeight="1" x14ac:dyDescent="0.25">
      <c r="B149" s="326"/>
      <c r="C149" s="26" t="s">
        <v>116</v>
      </c>
      <c r="D149" s="10">
        <v>160</v>
      </c>
      <c r="E149" s="24">
        <f>(O149)/N149*D149</f>
        <v>4.6399999999999997</v>
      </c>
      <c r="F149" s="24">
        <f>(P149)/O149*E149</f>
        <v>4</v>
      </c>
      <c r="G149" s="24">
        <f>Q149/N149*D149</f>
        <v>6.4</v>
      </c>
      <c r="H149" s="24">
        <f>R149/N149*D149</f>
        <v>80</v>
      </c>
      <c r="I149" s="9">
        <v>535</v>
      </c>
      <c r="M149" s="26" t="s">
        <v>116</v>
      </c>
      <c r="N149" s="23">
        <v>200</v>
      </c>
      <c r="O149" s="23">
        <v>5.8</v>
      </c>
      <c r="P149" s="23">
        <v>5</v>
      </c>
      <c r="Q149" s="23">
        <v>8</v>
      </c>
      <c r="R149" s="23">
        <v>100</v>
      </c>
      <c r="S149" s="27">
        <v>535</v>
      </c>
      <c r="X149" s="326"/>
      <c r="Y149" s="26" t="s">
        <v>116</v>
      </c>
      <c r="Z149" s="10">
        <v>160</v>
      </c>
      <c r="AA149" s="24">
        <f>AK149/AJ149*Z149</f>
        <v>4.6399999999999997</v>
      </c>
      <c r="AB149" s="24">
        <f>AL149/AJ149*Z149</f>
        <v>4</v>
      </c>
      <c r="AC149" s="24">
        <f>AM149/AJ149*Z149</f>
        <v>6.4</v>
      </c>
      <c r="AD149" s="24">
        <f>AN149/AJ149*Z149</f>
        <v>80</v>
      </c>
      <c r="AE149" s="9">
        <v>535</v>
      </c>
      <c r="AI149" s="26" t="s">
        <v>116</v>
      </c>
      <c r="AJ149" s="23">
        <v>200</v>
      </c>
      <c r="AK149" s="23">
        <v>5.8</v>
      </c>
      <c r="AL149" s="23">
        <v>5</v>
      </c>
      <c r="AM149" s="23">
        <v>8</v>
      </c>
      <c r="AN149" s="23">
        <v>100</v>
      </c>
      <c r="AO149" s="27">
        <v>535</v>
      </c>
    </row>
    <row r="150" spans="2:41" ht="31.5" customHeight="1" x14ac:dyDescent="0.25">
      <c r="B150" s="26" t="s">
        <v>39</v>
      </c>
      <c r="C150" s="26"/>
      <c r="D150" s="10">
        <f>SUM(D148:D149)</f>
        <v>190</v>
      </c>
      <c r="E150" s="24">
        <f>SUM(E148:E149)</f>
        <v>5.4799999999999995</v>
      </c>
      <c r="F150" s="24">
        <f>SUM(F148:F149)</f>
        <v>4.99</v>
      </c>
      <c r="G150" s="24">
        <f>SUM(G148:G149)</f>
        <v>29.590000000000003</v>
      </c>
      <c r="H150" s="24">
        <f>SUM(H148:H149)</f>
        <v>185</v>
      </c>
      <c r="I150" s="9"/>
      <c r="M150" s="26"/>
      <c r="N150" s="23"/>
      <c r="O150" s="23"/>
      <c r="P150" s="23"/>
      <c r="Q150" s="23"/>
      <c r="R150" s="23"/>
      <c r="S150" s="27"/>
      <c r="X150" s="26" t="s">
        <v>39</v>
      </c>
      <c r="Y150" s="26"/>
      <c r="Z150" s="10">
        <f>SUM(Z148:Z149)</f>
        <v>190</v>
      </c>
      <c r="AA150" s="24">
        <f>SUM(AA148:AA149)</f>
        <v>5.4799999999999995</v>
      </c>
      <c r="AB150" s="24">
        <f>SUM(AB148:AB149)</f>
        <v>4.99</v>
      </c>
      <c r="AC150" s="24">
        <f>SUM(AC148:AC149)</f>
        <v>29.590000000000003</v>
      </c>
      <c r="AD150" s="24">
        <f>SUM(AD148:AD149)</f>
        <v>185</v>
      </c>
      <c r="AE150" s="9"/>
      <c r="AI150" s="26"/>
      <c r="AJ150" s="23"/>
      <c r="AK150" s="23"/>
      <c r="AL150" s="23"/>
      <c r="AM150" s="23"/>
      <c r="AN150" s="23"/>
      <c r="AO150" s="27"/>
    </row>
    <row r="151" spans="2:41" ht="31.5" customHeight="1" x14ac:dyDescent="0.25">
      <c r="B151" s="12"/>
      <c r="C151" s="56" t="s">
        <v>117</v>
      </c>
      <c r="D151" s="11">
        <v>30</v>
      </c>
      <c r="E151" s="24">
        <f t="shared" ref="E151:F153" si="34">(O151)/N151*D151</f>
        <v>0.56999999999999995</v>
      </c>
      <c r="F151" s="24">
        <f t="shared" si="34"/>
        <v>3.03</v>
      </c>
      <c r="G151" s="24">
        <f>Q151/N151*D151</f>
        <v>1.77</v>
      </c>
      <c r="H151" s="24">
        <f>R151/N151*D151</f>
        <v>36.6</v>
      </c>
      <c r="I151" s="55">
        <v>27</v>
      </c>
      <c r="M151" s="56" t="s">
        <v>117</v>
      </c>
      <c r="N151" s="57">
        <v>100</v>
      </c>
      <c r="O151" s="57">
        <v>1.9</v>
      </c>
      <c r="P151" s="57">
        <v>10.1</v>
      </c>
      <c r="Q151" s="57">
        <v>5.9</v>
      </c>
      <c r="R151" s="57">
        <v>122</v>
      </c>
      <c r="S151" s="58">
        <v>27</v>
      </c>
      <c r="X151" s="12"/>
      <c r="Y151" s="56"/>
      <c r="Z151" s="11"/>
      <c r="AA151" s="59"/>
      <c r="AB151" s="59"/>
      <c r="AC151" s="59"/>
      <c r="AD151" s="59"/>
      <c r="AE151" s="55"/>
      <c r="AI151" s="56"/>
      <c r="AJ151" s="57"/>
      <c r="AK151" s="57"/>
      <c r="AL151" s="57"/>
      <c r="AM151" s="57"/>
      <c r="AN151" s="57"/>
      <c r="AO151" s="58"/>
    </row>
    <row r="152" spans="2:41" ht="31.5" customHeight="1" x14ac:dyDescent="0.25">
      <c r="B152" s="424" t="s">
        <v>40</v>
      </c>
      <c r="C152" s="26" t="s">
        <v>118</v>
      </c>
      <c r="D152" s="10">
        <v>150</v>
      </c>
      <c r="E152" s="24">
        <f t="shared" si="34"/>
        <v>10</v>
      </c>
      <c r="F152" s="24">
        <f t="shared" si="34"/>
        <v>11.8</v>
      </c>
      <c r="G152" s="24">
        <f>Q152/N152*D152</f>
        <v>5.4</v>
      </c>
      <c r="H152" s="24">
        <f>R152/N152*D152</f>
        <v>168.00000000000003</v>
      </c>
      <c r="I152" s="9">
        <v>308</v>
      </c>
      <c r="M152" s="26" t="s">
        <v>118</v>
      </c>
      <c r="N152" s="23">
        <v>75</v>
      </c>
      <c r="O152" s="23">
        <v>5</v>
      </c>
      <c r="P152" s="23">
        <v>5.9</v>
      </c>
      <c r="Q152" s="23">
        <v>2.7</v>
      </c>
      <c r="R152" s="23">
        <v>84</v>
      </c>
      <c r="S152" s="27">
        <v>308</v>
      </c>
      <c r="X152" s="424" t="s">
        <v>40</v>
      </c>
      <c r="Y152" s="26" t="s">
        <v>118</v>
      </c>
      <c r="Z152" s="10">
        <v>150</v>
      </c>
      <c r="AA152" s="24">
        <f>AK152/AJ152*Z152</f>
        <v>10</v>
      </c>
      <c r="AB152" s="24">
        <f>AL152/AJ152*Z152</f>
        <v>11.8</v>
      </c>
      <c r="AC152" s="24">
        <f>AM152/AJ152*Z152</f>
        <v>5.4</v>
      </c>
      <c r="AD152" s="24">
        <f>AN152/AJ152*Z152</f>
        <v>168.00000000000003</v>
      </c>
      <c r="AE152" s="9">
        <v>308</v>
      </c>
      <c r="AI152" s="26" t="s">
        <v>118</v>
      </c>
      <c r="AJ152" s="23">
        <v>75</v>
      </c>
      <c r="AK152" s="23">
        <v>5</v>
      </c>
      <c r="AL152" s="23">
        <v>5.9</v>
      </c>
      <c r="AM152" s="23">
        <v>2.7</v>
      </c>
      <c r="AN152" s="23">
        <v>84</v>
      </c>
      <c r="AO152" s="27">
        <v>308</v>
      </c>
    </row>
    <row r="153" spans="2:41" ht="31.5" customHeight="1" x14ac:dyDescent="0.25">
      <c r="B153" s="432"/>
      <c r="C153" s="26" t="s">
        <v>119</v>
      </c>
      <c r="D153" s="10">
        <v>150</v>
      </c>
      <c r="E153" s="24">
        <f t="shared" si="34"/>
        <v>0.375</v>
      </c>
      <c r="F153" s="24">
        <f t="shared" si="34"/>
        <v>0.15000000000000002</v>
      </c>
      <c r="G153" s="24">
        <f>Q153/N153*D153</f>
        <v>17.324999999999999</v>
      </c>
      <c r="H153" s="24">
        <f>R153/N153*D153</f>
        <v>72</v>
      </c>
      <c r="I153" s="9">
        <v>526</v>
      </c>
      <c r="M153" s="26" t="s">
        <v>119</v>
      </c>
      <c r="N153" s="23">
        <v>200</v>
      </c>
      <c r="O153" s="23">
        <v>0.5</v>
      </c>
      <c r="P153" s="23">
        <v>0.2</v>
      </c>
      <c r="Q153" s="23">
        <v>23.1</v>
      </c>
      <c r="R153" s="23">
        <v>96</v>
      </c>
      <c r="S153" s="27">
        <v>526</v>
      </c>
      <c r="X153" s="432"/>
      <c r="Y153" s="26" t="s">
        <v>119</v>
      </c>
      <c r="Z153" s="10">
        <v>150</v>
      </c>
      <c r="AA153" s="24">
        <f>AK153/AJ153*Z153</f>
        <v>0.375</v>
      </c>
      <c r="AB153" s="24">
        <f>AL153/AJ153*Z153</f>
        <v>0.15</v>
      </c>
      <c r="AC153" s="24">
        <f>AM153/AJ153*Z153</f>
        <v>17.324999999999999</v>
      </c>
      <c r="AD153" s="24">
        <f>AN153/AJ153*Z153</f>
        <v>72</v>
      </c>
      <c r="AE153" s="9">
        <v>526</v>
      </c>
      <c r="AI153" s="26" t="s">
        <v>119</v>
      </c>
      <c r="AJ153" s="23">
        <v>200</v>
      </c>
      <c r="AK153" s="23">
        <v>0.5</v>
      </c>
      <c r="AL153" s="23">
        <v>0.2</v>
      </c>
      <c r="AM153" s="23">
        <v>23.1</v>
      </c>
      <c r="AN153" s="23">
        <v>96</v>
      </c>
      <c r="AO153" s="27">
        <v>526</v>
      </c>
    </row>
    <row r="154" spans="2:41" ht="31.5" customHeight="1" x14ac:dyDescent="0.25">
      <c r="B154" s="432"/>
      <c r="C154" s="26" t="s">
        <v>120</v>
      </c>
      <c r="D154" s="10"/>
      <c r="E154" s="24"/>
      <c r="F154" s="24"/>
      <c r="G154" s="24"/>
      <c r="H154" s="24"/>
      <c r="I154" s="9"/>
      <c r="M154" s="26" t="s">
        <v>120</v>
      </c>
      <c r="N154" s="23"/>
      <c r="O154" s="23"/>
      <c r="P154" s="23"/>
      <c r="Q154" s="23"/>
      <c r="R154" s="23"/>
      <c r="S154" s="27"/>
      <c r="X154" s="432"/>
      <c r="Y154" s="26" t="s">
        <v>120</v>
      </c>
      <c r="Z154" s="10"/>
      <c r="AA154" s="24"/>
      <c r="AB154" s="24"/>
      <c r="AC154" s="24"/>
      <c r="AD154" s="24"/>
      <c r="AE154" s="9"/>
      <c r="AI154" s="26" t="s">
        <v>120</v>
      </c>
      <c r="AJ154" s="23"/>
      <c r="AK154" s="23"/>
      <c r="AL154" s="23"/>
      <c r="AM154" s="23"/>
      <c r="AN154" s="23"/>
      <c r="AO154" s="27"/>
    </row>
    <row r="155" spans="2:41" ht="39.75" customHeight="1" x14ac:dyDescent="0.25">
      <c r="B155" s="433"/>
      <c r="C155" s="41" t="s">
        <v>56</v>
      </c>
      <c r="D155" s="39">
        <v>100</v>
      </c>
      <c r="E155" s="24">
        <f>(O155)/N155*D155</f>
        <v>0.4</v>
      </c>
      <c r="F155" s="24">
        <f>(P155)/O155*E155</f>
        <v>0.4</v>
      </c>
      <c r="G155" s="24">
        <f>Q155/N155*D155</f>
        <v>9.8000000000000007</v>
      </c>
      <c r="H155" s="24">
        <f>R155/N155*D155</f>
        <v>47</v>
      </c>
      <c r="I155" s="40">
        <v>118</v>
      </c>
      <c r="M155" s="41" t="s">
        <v>56</v>
      </c>
      <c r="N155" s="23">
        <v>100</v>
      </c>
      <c r="O155" s="23">
        <v>0.4</v>
      </c>
      <c r="P155" s="23">
        <v>0.4</v>
      </c>
      <c r="Q155" s="23">
        <v>9.8000000000000007</v>
      </c>
      <c r="R155" s="23">
        <v>47</v>
      </c>
      <c r="S155" s="43">
        <v>118</v>
      </c>
      <c r="X155" s="433"/>
      <c r="Y155" s="41" t="s">
        <v>56</v>
      </c>
      <c r="Z155" s="40">
        <v>100</v>
      </c>
      <c r="AA155" s="24">
        <f>AK155/AJ155*Z155</f>
        <v>0.4</v>
      </c>
      <c r="AB155" s="24">
        <f>AL155/AJ155*Z155</f>
        <v>0.4</v>
      </c>
      <c r="AC155" s="24">
        <f>AM155/AJ155*Z155</f>
        <v>9.8000000000000007</v>
      </c>
      <c r="AD155" s="24">
        <f>AN155/AJ155*Z155</f>
        <v>47</v>
      </c>
      <c r="AE155" s="40">
        <v>118</v>
      </c>
      <c r="AI155" s="41" t="s">
        <v>56</v>
      </c>
      <c r="AJ155" s="23">
        <v>100</v>
      </c>
      <c r="AK155" s="23">
        <v>0.4</v>
      </c>
      <c r="AL155" s="23">
        <v>0.4</v>
      </c>
      <c r="AM155" s="23">
        <v>9.8000000000000007</v>
      </c>
      <c r="AN155" s="23">
        <v>47</v>
      </c>
      <c r="AO155" s="43">
        <v>118</v>
      </c>
    </row>
    <row r="156" spans="2:41" ht="31.5" customHeight="1" x14ac:dyDescent="0.25">
      <c r="B156" s="26" t="s">
        <v>47</v>
      </c>
      <c r="C156" s="26"/>
      <c r="D156" s="10">
        <f>SUM(D152:D155)</f>
        <v>400</v>
      </c>
      <c r="E156" s="24">
        <f>SUM(E152:E155)</f>
        <v>10.775</v>
      </c>
      <c r="F156" s="24">
        <f>SUM(F152:F155)</f>
        <v>12.350000000000001</v>
      </c>
      <c r="G156" s="24">
        <f>SUM(G152:G155)</f>
        <v>32.525000000000006</v>
      </c>
      <c r="H156" s="24">
        <f>SUM(H152:H155)</f>
        <v>287</v>
      </c>
      <c r="I156" s="9"/>
      <c r="M156" s="26"/>
      <c r="N156" s="23"/>
      <c r="O156" s="23"/>
      <c r="P156" s="23"/>
      <c r="Q156" s="23"/>
      <c r="R156" s="23"/>
      <c r="S156" s="27"/>
      <c r="X156" s="26" t="s">
        <v>47</v>
      </c>
      <c r="Y156" s="26"/>
      <c r="Z156" s="10">
        <f>SUM(Z152:Z155)</f>
        <v>400</v>
      </c>
      <c r="AA156" s="24">
        <f>SUM(AA152:AA155)</f>
        <v>10.775</v>
      </c>
      <c r="AB156" s="24">
        <f>SUM(AB152:AB155)</f>
        <v>12.350000000000001</v>
      </c>
      <c r="AC156" s="24">
        <f>SUM(AC152:AC155)</f>
        <v>32.525000000000006</v>
      </c>
      <c r="AD156" s="24">
        <f>SUM(AD152:AD155)</f>
        <v>287</v>
      </c>
      <c r="AE156" s="9"/>
      <c r="AI156" s="26"/>
      <c r="AJ156" s="23"/>
      <c r="AK156" s="23"/>
      <c r="AL156" s="23"/>
      <c r="AM156" s="23"/>
      <c r="AN156" s="23"/>
      <c r="AO156" s="27"/>
    </row>
    <row r="157" spans="2:41" ht="31.5" customHeight="1" x14ac:dyDescent="0.25">
      <c r="B157" s="26" t="s">
        <v>121</v>
      </c>
      <c r="C157" s="26"/>
      <c r="D157" s="10">
        <f>D156+D150+D147+D137</f>
        <v>1565</v>
      </c>
      <c r="E157" s="24">
        <f>E156+E150+E147+E137</f>
        <v>49.965999999999994</v>
      </c>
      <c r="F157" s="24">
        <f>F156+F150+F147+F137</f>
        <v>62.669500000000006</v>
      </c>
      <c r="G157" s="24">
        <f>G156+G150+G147+G137</f>
        <v>199.6825</v>
      </c>
      <c r="H157" s="24">
        <f>H156+H150+H147+H137</f>
        <v>1569.74</v>
      </c>
      <c r="I157" s="9"/>
      <c r="M157" s="26"/>
      <c r="N157" s="23"/>
      <c r="O157" s="23"/>
      <c r="P157" s="23"/>
      <c r="Q157" s="23"/>
      <c r="R157" s="23"/>
      <c r="S157" s="27"/>
      <c r="X157" s="26" t="s">
        <v>121</v>
      </c>
      <c r="Y157" s="26"/>
      <c r="Z157" s="10">
        <f>Z156+Z150+Z147+Z137</f>
        <v>1560</v>
      </c>
      <c r="AA157" s="24">
        <f>AA156+AA150+AA147+AA137</f>
        <v>46.194000000000003</v>
      </c>
      <c r="AB157" s="24">
        <f>AB156+AB150+AB147+AB137</f>
        <v>57.192000000000007</v>
      </c>
      <c r="AC157" s="24">
        <f>AC156+AC150+AC147+AC137</f>
        <v>196.52000000000004</v>
      </c>
      <c r="AD157" s="24">
        <f>AD156+AD150+AD147+AD137</f>
        <v>1492.3500000000001</v>
      </c>
      <c r="AE157" s="9"/>
      <c r="AI157" s="26"/>
      <c r="AJ157" s="23"/>
      <c r="AK157" s="23"/>
      <c r="AL157" s="23"/>
      <c r="AM157" s="23"/>
      <c r="AN157" s="23"/>
      <c r="AO157" s="27"/>
    </row>
    <row r="158" spans="2:41" s="60" customFormat="1" ht="31.5" customHeight="1" x14ac:dyDescent="0.35">
      <c r="B158" s="45" t="s">
        <v>179</v>
      </c>
      <c r="C158" s="49"/>
      <c r="D158" s="49">
        <v>1400</v>
      </c>
      <c r="E158" s="49">
        <v>42</v>
      </c>
      <c r="F158" s="49">
        <v>47</v>
      </c>
      <c r="G158" s="49">
        <v>203</v>
      </c>
      <c r="H158" s="49">
        <v>1400</v>
      </c>
      <c r="I158" s="50"/>
      <c r="L158" s="61"/>
      <c r="M158" s="49"/>
      <c r="N158" s="49"/>
      <c r="O158" s="49"/>
      <c r="P158" s="49"/>
      <c r="Q158" s="49"/>
      <c r="R158" s="49"/>
      <c r="S158" s="50"/>
      <c r="T158" s="62"/>
      <c r="U158" s="62"/>
      <c r="V158" s="62"/>
      <c r="W158" s="62"/>
      <c r="X158" s="45" t="s">
        <v>179</v>
      </c>
      <c r="Y158" s="49"/>
      <c r="Z158" s="49">
        <v>1400</v>
      </c>
      <c r="AA158" s="49">
        <v>42</v>
      </c>
      <c r="AB158" s="49">
        <v>47</v>
      </c>
      <c r="AC158" s="49">
        <v>203</v>
      </c>
      <c r="AD158" s="49">
        <v>1400</v>
      </c>
      <c r="AE158" s="50"/>
      <c r="AI158" s="49"/>
      <c r="AJ158" s="49"/>
      <c r="AK158" s="49"/>
      <c r="AL158" s="49"/>
      <c r="AM158" s="49"/>
      <c r="AN158" s="49"/>
      <c r="AO158" s="50"/>
    </row>
    <row r="159" spans="2:41" s="60" customFormat="1" ht="57" customHeight="1" x14ac:dyDescent="0.35">
      <c r="B159" s="64" t="s">
        <v>122</v>
      </c>
      <c r="C159" s="68"/>
      <c r="D159" s="66">
        <f>(D157+D126+D95+D65+D34)/5</f>
        <v>1464</v>
      </c>
      <c r="E159" s="66">
        <f>(E157+E126+E95+E65+E34)/5</f>
        <v>48.317490476190478</v>
      </c>
      <c r="F159" s="66">
        <f>(F157+F126+F95+F65+F34)/5</f>
        <v>52.78084761904762</v>
      </c>
      <c r="G159" s="66">
        <f>(G157+G126+G95+G65+G34)/5</f>
        <v>210.19754285714285</v>
      </c>
      <c r="H159" s="66">
        <f>(H157+H126+H95+H65+H34)/5</f>
        <v>1500.0085714285713</v>
      </c>
      <c r="I159" s="67"/>
      <c r="L159" s="61"/>
      <c r="M159" s="68"/>
      <c r="N159" s="68"/>
      <c r="O159" s="68"/>
      <c r="P159" s="68"/>
      <c r="Q159" s="68"/>
      <c r="R159" s="68"/>
      <c r="S159" s="67"/>
      <c r="T159" s="62"/>
      <c r="U159" s="62"/>
      <c r="V159" s="62"/>
      <c r="W159" s="62"/>
      <c r="X159" s="64" t="s">
        <v>123</v>
      </c>
      <c r="Y159" s="68"/>
      <c r="Z159" s="68">
        <f>(Z157+Z126+Z95+Z65+Z34)/5</f>
        <v>1465</v>
      </c>
      <c r="AA159" s="66">
        <f>(AA157+AA126+AA95+AA65+AA34)/5</f>
        <v>46.730923809523809</v>
      </c>
      <c r="AB159" s="66">
        <f>(AB157+AB126+AB95+AB65+AB34)/5</f>
        <v>51.756442857142858</v>
      </c>
      <c r="AC159" s="66">
        <f>(AC157+AC126+AC95+AC65+AC34)/5</f>
        <v>207.89925714285718</v>
      </c>
      <c r="AD159" s="66">
        <f>(AD157+AD126+AD95+AD65+AD34)/5</f>
        <v>1492.7270000000001</v>
      </c>
      <c r="AE159" s="67"/>
      <c r="AI159" s="68"/>
      <c r="AJ159" s="68"/>
      <c r="AK159" s="68"/>
      <c r="AL159" s="68"/>
      <c r="AM159" s="68"/>
      <c r="AN159" s="68"/>
      <c r="AO159" s="67"/>
    </row>
    <row r="160" spans="2:41" ht="31.5" customHeight="1" thickBot="1" x14ac:dyDescent="0.3">
      <c r="B160" s="2"/>
      <c r="C160" s="3"/>
      <c r="D160" s="3"/>
      <c r="E160" s="3"/>
      <c r="F160" s="3"/>
      <c r="G160" s="3"/>
      <c r="H160" s="3"/>
      <c r="I160" s="4"/>
      <c r="L160" s="5"/>
      <c r="M160" s="3"/>
      <c r="N160" s="6"/>
      <c r="O160" s="6"/>
      <c r="P160" s="6"/>
      <c r="Q160" s="6"/>
      <c r="R160" s="6"/>
      <c r="S160" s="7"/>
      <c r="X160" s="2"/>
      <c r="Y160" s="3"/>
      <c r="Z160" s="3"/>
      <c r="AA160" s="8"/>
      <c r="AB160" s="8"/>
      <c r="AC160" s="8"/>
      <c r="AD160" s="8"/>
      <c r="AE160" s="4"/>
      <c r="AI160" s="3"/>
      <c r="AJ160" s="6"/>
      <c r="AK160" s="6"/>
      <c r="AL160" s="6"/>
      <c r="AM160" s="6"/>
      <c r="AN160" s="6"/>
      <c r="AO160" s="7"/>
    </row>
    <row r="161" spans="2:41" ht="31.5" customHeight="1" thickBot="1" x14ac:dyDescent="0.3">
      <c r="B161" s="324" t="s">
        <v>5</v>
      </c>
      <c r="C161" s="324" t="s">
        <v>6</v>
      </c>
      <c r="D161" s="428" t="s">
        <v>7</v>
      </c>
      <c r="E161" s="434" t="s">
        <v>8</v>
      </c>
      <c r="F161" s="435"/>
      <c r="G161" s="436"/>
      <c r="H161" s="430" t="s">
        <v>9</v>
      </c>
      <c r="I161" s="326" t="s">
        <v>10</v>
      </c>
      <c r="M161" s="324" t="s">
        <v>6</v>
      </c>
      <c r="N161" s="310" t="s">
        <v>7</v>
      </c>
      <c r="O161" s="309" t="s">
        <v>8</v>
      </c>
      <c r="P161" s="309"/>
      <c r="Q161" s="309"/>
      <c r="R161" s="310" t="s">
        <v>9</v>
      </c>
      <c r="S161" s="314" t="s">
        <v>10</v>
      </c>
      <c r="X161" s="324" t="s">
        <v>5</v>
      </c>
      <c r="Y161" s="324" t="s">
        <v>6</v>
      </c>
      <c r="Z161" s="324" t="s">
        <v>7</v>
      </c>
      <c r="AA161" s="423" t="s">
        <v>8</v>
      </c>
      <c r="AB161" s="423"/>
      <c r="AC161" s="423"/>
      <c r="AD161" s="325" t="s">
        <v>9</v>
      </c>
      <c r="AE161" s="326" t="s">
        <v>10</v>
      </c>
      <c r="AI161" s="324" t="s">
        <v>6</v>
      </c>
      <c r="AJ161" s="310" t="s">
        <v>7</v>
      </c>
      <c r="AK161" s="309" t="s">
        <v>8</v>
      </c>
      <c r="AL161" s="309"/>
      <c r="AM161" s="309"/>
      <c r="AN161" s="310" t="s">
        <v>9</v>
      </c>
      <c r="AO161" s="314" t="s">
        <v>10</v>
      </c>
    </row>
    <row r="162" spans="2:41" ht="31.5" customHeight="1" x14ac:dyDescent="0.25">
      <c r="B162" s="324"/>
      <c r="C162" s="324"/>
      <c r="D162" s="324"/>
      <c r="E162" s="87" t="s">
        <v>11</v>
      </c>
      <c r="F162" s="87" t="s">
        <v>12</v>
      </c>
      <c r="G162" s="87" t="s">
        <v>13</v>
      </c>
      <c r="H162" s="324"/>
      <c r="I162" s="326"/>
      <c r="M162" s="324"/>
      <c r="N162" s="310"/>
      <c r="O162" s="23" t="s">
        <v>11</v>
      </c>
      <c r="P162" s="23" t="s">
        <v>12</v>
      </c>
      <c r="Q162" s="23" t="s">
        <v>13</v>
      </c>
      <c r="R162" s="310"/>
      <c r="S162" s="314"/>
      <c r="X162" s="324"/>
      <c r="Y162" s="324"/>
      <c r="Z162" s="324"/>
      <c r="AA162" s="24" t="s">
        <v>11</v>
      </c>
      <c r="AB162" s="24" t="s">
        <v>12</v>
      </c>
      <c r="AC162" s="24" t="s">
        <v>13</v>
      </c>
      <c r="AD162" s="325"/>
      <c r="AE162" s="326"/>
      <c r="AI162" s="324"/>
      <c r="AJ162" s="310"/>
      <c r="AK162" s="23" t="s">
        <v>11</v>
      </c>
      <c r="AL162" s="23" t="s">
        <v>12</v>
      </c>
      <c r="AM162" s="23" t="s">
        <v>13</v>
      </c>
      <c r="AN162" s="310"/>
      <c r="AO162" s="314"/>
    </row>
    <row r="163" spans="2:41" ht="31.5" customHeight="1" x14ac:dyDescent="0.25">
      <c r="B163" s="26" t="s">
        <v>124</v>
      </c>
      <c r="C163" s="26"/>
      <c r="D163" s="10"/>
      <c r="E163" s="10"/>
      <c r="F163" s="10"/>
      <c r="G163" s="10"/>
      <c r="H163" s="10"/>
      <c r="I163" s="9"/>
      <c r="M163" s="26"/>
      <c r="N163" s="23"/>
      <c r="O163" s="23"/>
      <c r="P163" s="23"/>
      <c r="Q163" s="23"/>
      <c r="R163" s="23"/>
      <c r="S163" s="27"/>
      <c r="X163" s="26" t="s">
        <v>124</v>
      </c>
      <c r="Y163" s="26"/>
      <c r="Z163" s="10"/>
      <c r="AA163" s="24"/>
      <c r="AB163" s="24"/>
      <c r="AC163" s="24"/>
      <c r="AD163" s="24"/>
      <c r="AE163" s="9"/>
      <c r="AI163" s="26"/>
      <c r="AJ163" s="23"/>
      <c r="AK163" s="23"/>
      <c r="AL163" s="23"/>
      <c r="AM163" s="23"/>
      <c r="AN163" s="23"/>
      <c r="AO163" s="27"/>
    </row>
    <row r="164" spans="2:41" ht="31.5" customHeight="1" x14ac:dyDescent="0.25">
      <c r="B164" s="302" t="s">
        <v>15</v>
      </c>
      <c r="C164" s="26" t="s">
        <v>125</v>
      </c>
      <c r="D164" s="10">
        <v>130</v>
      </c>
      <c r="E164" s="24">
        <f t="shared" ref="E164:F166" si="35">(O164)/N164*D164</f>
        <v>5.6289999999999996</v>
      </c>
      <c r="F164" s="24">
        <f t="shared" si="35"/>
        <v>7.7349999999999994</v>
      </c>
      <c r="G164" s="24">
        <f>Q164/N164*D164</f>
        <v>24.725999999999999</v>
      </c>
      <c r="H164" s="24">
        <f>R164/N164*D164</f>
        <v>190.97</v>
      </c>
      <c r="I164" s="9">
        <v>262</v>
      </c>
      <c r="M164" s="26" t="s">
        <v>125</v>
      </c>
      <c r="N164" s="23">
        <v>1000</v>
      </c>
      <c r="O164" s="23">
        <v>43.3</v>
      </c>
      <c r="P164" s="23">
        <v>59.5</v>
      </c>
      <c r="Q164" s="23">
        <v>190.2</v>
      </c>
      <c r="R164" s="23">
        <v>1469</v>
      </c>
      <c r="S164" s="27">
        <v>262</v>
      </c>
      <c r="X164" s="302" t="s">
        <v>15</v>
      </c>
      <c r="Y164" s="26" t="s">
        <v>125</v>
      </c>
      <c r="Z164" s="10">
        <v>130</v>
      </c>
      <c r="AA164" s="24">
        <f>AK164/AJ164*Z164</f>
        <v>5.6289999999999996</v>
      </c>
      <c r="AB164" s="24">
        <f>AL164/AJ164*Z164</f>
        <v>7.7349999999999994</v>
      </c>
      <c r="AC164" s="24">
        <f>AM164/AJ164*Z164</f>
        <v>24.725999999999999</v>
      </c>
      <c r="AD164" s="24">
        <f>AN164/AJ164*Z164</f>
        <v>190.97</v>
      </c>
      <c r="AE164" s="9">
        <v>262</v>
      </c>
      <c r="AI164" s="26" t="s">
        <v>125</v>
      </c>
      <c r="AJ164" s="23">
        <v>1000</v>
      </c>
      <c r="AK164" s="23">
        <v>43.3</v>
      </c>
      <c r="AL164" s="23">
        <v>59.5</v>
      </c>
      <c r="AM164" s="23">
        <v>190.2</v>
      </c>
      <c r="AN164" s="23">
        <v>1469</v>
      </c>
      <c r="AO164" s="27">
        <v>262</v>
      </c>
    </row>
    <row r="165" spans="2:41" ht="31.5" customHeight="1" x14ac:dyDescent="0.25">
      <c r="B165" s="302"/>
      <c r="C165" s="26" t="s">
        <v>52</v>
      </c>
      <c r="D165" s="10">
        <v>150</v>
      </c>
      <c r="E165" s="24">
        <f t="shared" si="35"/>
        <v>2.4</v>
      </c>
      <c r="F165" s="24">
        <f t="shared" si="35"/>
        <v>2.0249999999999999</v>
      </c>
      <c r="G165" s="24">
        <f>Q165/N165*D165</f>
        <v>11.925000000000001</v>
      </c>
      <c r="H165" s="24">
        <f>R165/N165*D165</f>
        <v>59.25</v>
      </c>
      <c r="I165" s="9">
        <v>513</v>
      </c>
      <c r="M165" s="26" t="s">
        <v>53</v>
      </c>
      <c r="N165" s="23">
        <v>200</v>
      </c>
      <c r="O165" s="23">
        <v>3.2</v>
      </c>
      <c r="P165" s="23">
        <v>2.7</v>
      </c>
      <c r="Q165" s="23">
        <v>15.9</v>
      </c>
      <c r="R165" s="23">
        <v>79</v>
      </c>
      <c r="S165" s="27">
        <v>513</v>
      </c>
      <c r="X165" s="302"/>
      <c r="Y165" s="26" t="s">
        <v>53</v>
      </c>
      <c r="Z165" s="10">
        <v>150</v>
      </c>
      <c r="AA165" s="24">
        <f>AK165/AJ165*Z165</f>
        <v>2.4</v>
      </c>
      <c r="AB165" s="24">
        <f>AL165/AJ165*Z165</f>
        <v>2.0250000000000004</v>
      </c>
      <c r="AC165" s="24">
        <f>AM165/AJ165*Z165</f>
        <v>11.925000000000001</v>
      </c>
      <c r="AD165" s="24">
        <f>AN165/AJ165*Z165</f>
        <v>59.25</v>
      </c>
      <c r="AE165" s="9">
        <v>513</v>
      </c>
      <c r="AI165" s="26" t="s">
        <v>53</v>
      </c>
      <c r="AJ165" s="23">
        <v>200</v>
      </c>
      <c r="AK165" s="23">
        <v>3.2</v>
      </c>
      <c r="AL165" s="23">
        <v>2.7</v>
      </c>
      <c r="AM165" s="23">
        <v>15.9</v>
      </c>
      <c r="AN165" s="23">
        <v>79</v>
      </c>
      <c r="AO165" s="27">
        <v>513</v>
      </c>
    </row>
    <row r="166" spans="2:41" ht="31.5" customHeight="1" x14ac:dyDescent="0.25">
      <c r="B166" s="302"/>
      <c r="C166" s="26" t="s">
        <v>108</v>
      </c>
      <c r="D166" s="10">
        <v>30</v>
      </c>
      <c r="E166" s="24">
        <f t="shared" si="35"/>
        <v>1.2</v>
      </c>
      <c r="F166" s="24">
        <f t="shared" si="35"/>
        <v>12.500000000000002</v>
      </c>
      <c r="G166" s="24">
        <f>Q166/N166*D166</f>
        <v>7.5</v>
      </c>
      <c r="H166" s="24">
        <f>R166/N166*D166</f>
        <v>147</v>
      </c>
      <c r="I166" s="9">
        <v>100</v>
      </c>
      <c r="M166" s="26" t="s">
        <v>108</v>
      </c>
      <c r="N166" s="23">
        <v>30</v>
      </c>
      <c r="O166" s="23">
        <v>1.2</v>
      </c>
      <c r="P166" s="23">
        <v>12.5</v>
      </c>
      <c r="Q166" s="23">
        <v>7.5</v>
      </c>
      <c r="R166" s="23">
        <v>147</v>
      </c>
      <c r="S166" s="27">
        <v>100</v>
      </c>
      <c r="X166" s="302"/>
      <c r="Y166" s="26" t="s">
        <v>108</v>
      </c>
      <c r="Z166" s="10">
        <v>30</v>
      </c>
      <c r="AA166" s="24">
        <f>AK166/AJ166*Z166</f>
        <v>1.2</v>
      </c>
      <c r="AB166" s="24">
        <f>AL166/AJ166*Z166</f>
        <v>12.5</v>
      </c>
      <c r="AC166" s="24">
        <f>AM166/AJ166*Z166</f>
        <v>7.5</v>
      </c>
      <c r="AD166" s="24">
        <f>AN166/AJ166*Z166</f>
        <v>147</v>
      </c>
      <c r="AE166" s="9">
        <v>100</v>
      </c>
      <c r="AI166" s="26" t="s">
        <v>108</v>
      </c>
      <c r="AJ166" s="23">
        <v>30</v>
      </c>
      <c r="AK166" s="23">
        <v>1.2</v>
      </c>
      <c r="AL166" s="23">
        <v>12.5</v>
      </c>
      <c r="AM166" s="23">
        <v>7.5</v>
      </c>
      <c r="AN166" s="23">
        <v>147</v>
      </c>
      <c r="AO166" s="27">
        <v>100</v>
      </c>
    </row>
    <row r="167" spans="2:41" ht="31.5" customHeight="1" x14ac:dyDescent="0.25">
      <c r="B167" s="315"/>
      <c r="C167" s="26"/>
      <c r="D167" s="10"/>
      <c r="E167" s="24"/>
      <c r="F167" s="24"/>
      <c r="G167" s="24"/>
      <c r="H167" s="24"/>
      <c r="I167" s="9"/>
      <c r="M167" s="26"/>
      <c r="N167" s="23"/>
      <c r="O167" s="23"/>
      <c r="P167" s="23"/>
      <c r="Q167" s="23"/>
      <c r="R167" s="23"/>
      <c r="S167" s="27"/>
      <c r="X167" s="315"/>
      <c r="Y167" s="26"/>
      <c r="Z167" s="10"/>
      <c r="AA167" s="24"/>
      <c r="AB167" s="24"/>
      <c r="AC167" s="24"/>
      <c r="AD167" s="24"/>
      <c r="AE167" s="9"/>
      <c r="AI167" s="26"/>
      <c r="AJ167" s="23"/>
      <c r="AK167" s="23"/>
      <c r="AL167" s="23"/>
      <c r="AM167" s="23"/>
      <c r="AN167" s="23"/>
      <c r="AO167" s="27"/>
    </row>
    <row r="168" spans="2:41" s="69" customFormat="1" ht="39.75" customHeight="1" x14ac:dyDescent="0.25">
      <c r="B168" s="315"/>
      <c r="C168" s="71" t="s">
        <v>126</v>
      </c>
      <c r="D168" s="11">
        <v>100</v>
      </c>
      <c r="E168" s="24">
        <f>(O168)/N168*D168</f>
        <v>0.4</v>
      </c>
      <c r="F168" s="24">
        <f>(P168)/O168*E168</f>
        <v>0.4</v>
      </c>
      <c r="G168" s="24">
        <f>Q168/N168*D168</f>
        <v>9.8000000000000007</v>
      </c>
      <c r="H168" s="24">
        <f>R168/N168*D168</f>
        <v>47</v>
      </c>
      <c r="I168" s="55">
        <v>118</v>
      </c>
      <c r="L168" s="70"/>
      <c r="M168" s="71" t="s">
        <v>20</v>
      </c>
      <c r="N168" s="57">
        <v>100</v>
      </c>
      <c r="O168" s="57">
        <v>0.4</v>
      </c>
      <c r="P168" s="57">
        <v>0.4</v>
      </c>
      <c r="Q168" s="57">
        <v>9.8000000000000007</v>
      </c>
      <c r="R168" s="57">
        <v>47</v>
      </c>
      <c r="S168" s="58">
        <v>118</v>
      </c>
      <c r="T168" s="19"/>
      <c r="U168" s="19"/>
      <c r="V168" s="19"/>
      <c r="W168" s="19"/>
      <c r="X168" s="315"/>
      <c r="Y168" s="71" t="s">
        <v>56</v>
      </c>
      <c r="Z168" s="55">
        <v>100</v>
      </c>
      <c r="AA168" s="24">
        <f>AK168/AJ168*Z168</f>
        <v>0.4</v>
      </c>
      <c r="AB168" s="24">
        <f>AL168/AJ168*Z168</f>
        <v>0.4</v>
      </c>
      <c r="AC168" s="24">
        <f>AM168/AJ168*Z168</f>
        <v>9.8000000000000007</v>
      </c>
      <c r="AD168" s="24">
        <f>AN168/AJ168*Z168</f>
        <v>47</v>
      </c>
      <c r="AE168" s="55">
        <v>118</v>
      </c>
      <c r="AI168" s="71" t="s">
        <v>20</v>
      </c>
      <c r="AJ168" s="57">
        <v>100</v>
      </c>
      <c r="AK168" s="57">
        <v>0.4</v>
      </c>
      <c r="AL168" s="57">
        <v>0.4</v>
      </c>
      <c r="AM168" s="57">
        <v>9.8000000000000007</v>
      </c>
      <c r="AN168" s="57">
        <v>47</v>
      </c>
      <c r="AO168" s="58">
        <v>118</v>
      </c>
    </row>
    <row r="169" spans="2:41" ht="31.5" customHeight="1" x14ac:dyDescent="0.25">
      <c r="B169" s="315"/>
      <c r="C169" s="26"/>
      <c r="D169" s="10"/>
      <c r="E169" s="24"/>
      <c r="F169" s="24"/>
      <c r="G169" s="24"/>
      <c r="H169" s="24"/>
      <c r="I169" s="9"/>
      <c r="M169" s="26"/>
      <c r="N169" s="23"/>
      <c r="O169" s="23"/>
      <c r="P169" s="23"/>
      <c r="Q169" s="23"/>
      <c r="R169" s="23"/>
      <c r="S169" s="27"/>
      <c r="X169" s="315"/>
      <c r="Y169" s="26"/>
      <c r="Z169" s="10"/>
      <c r="AA169" s="24"/>
      <c r="AB169" s="24"/>
      <c r="AC169" s="24"/>
      <c r="AD169" s="24"/>
      <c r="AE169" s="9"/>
      <c r="AI169" s="26"/>
      <c r="AJ169" s="23"/>
      <c r="AK169" s="23"/>
      <c r="AL169" s="23"/>
      <c r="AM169" s="23"/>
      <c r="AN169" s="23"/>
      <c r="AO169" s="27"/>
    </row>
    <row r="170" spans="2:41" ht="31.5" customHeight="1" x14ac:dyDescent="0.25">
      <c r="B170" s="26" t="s">
        <v>21</v>
      </c>
      <c r="C170" s="26"/>
      <c r="D170" s="10">
        <f>SUM(D164:D169)</f>
        <v>410</v>
      </c>
      <c r="E170" s="24">
        <f>SUM(E164:E169)</f>
        <v>9.6289999999999996</v>
      </c>
      <c r="F170" s="24">
        <f>SUM(F164:F169)</f>
        <v>22.66</v>
      </c>
      <c r="G170" s="24">
        <f>SUM(G164:G169)</f>
        <v>53.950999999999993</v>
      </c>
      <c r="H170" s="24">
        <f>SUM(H164:H169)</f>
        <v>444.22</v>
      </c>
      <c r="I170" s="9"/>
      <c r="M170" s="26"/>
      <c r="N170" s="23">
        <f>SUM(N164:N169)</f>
        <v>1330</v>
      </c>
      <c r="O170" s="23">
        <f>SUM(O164:O169)</f>
        <v>48.1</v>
      </c>
      <c r="P170" s="23">
        <f>SUM(P164:P169)</f>
        <v>75.100000000000009</v>
      </c>
      <c r="Q170" s="23">
        <f>SUM(Q164:Q169)</f>
        <v>223.4</v>
      </c>
      <c r="R170" s="23">
        <f>SUM(R164:R169)</f>
        <v>1742</v>
      </c>
      <c r="S170" s="23"/>
      <c r="X170" s="26" t="s">
        <v>21</v>
      </c>
      <c r="Y170" s="26"/>
      <c r="Z170" s="10">
        <f>SUM(Z164:Z169)</f>
        <v>410</v>
      </c>
      <c r="AA170" s="24">
        <f>SUM(AA164:AA169)</f>
        <v>9.6289999999999996</v>
      </c>
      <c r="AB170" s="24">
        <f>SUM(AB164:AB169)</f>
        <v>22.659999999999997</v>
      </c>
      <c r="AC170" s="24">
        <f>SUM(AC164:AC169)</f>
        <v>53.950999999999993</v>
      </c>
      <c r="AD170" s="24">
        <f>SUM(AD164:AD169)</f>
        <v>444.22</v>
      </c>
      <c r="AE170" s="10"/>
      <c r="AI170" s="26"/>
      <c r="AJ170" s="23">
        <f>SUM(AJ164:AJ169)</f>
        <v>1330</v>
      </c>
      <c r="AK170" s="23">
        <f>SUM(AK164:AK169)</f>
        <v>48.1</v>
      </c>
      <c r="AL170" s="23">
        <f>SUM(AL164:AL169)</f>
        <v>75.100000000000009</v>
      </c>
      <c r="AM170" s="23">
        <f>SUM(AM164:AM169)</f>
        <v>223.4</v>
      </c>
      <c r="AN170" s="23">
        <f>SUM(AN164:AN169)</f>
        <v>1742</v>
      </c>
      <c r="AO170" s="23"/>
    </row>
    <row r="171" spans="2:41" ht="31.5" customHeight="1" x14ac:dyDescent="0.25">
      <c r="B171" s="302" t="s">
        <v>22</v>
      </c>
      <c r="C171" s="26"/>
      <c r="D171" s="10"/>
      <c r="E171" s="24"/>
      <c r="F171" s="24"/>
      <c r="G171" s="24"/>
      <c r="H171" s="24"/>
      <c r="I171" s="9"/>
      <c r="M171" s="26"/>
      <c r="N171" s="23"/>
      <c r="O171" s="23"/>
      <c r="P171" s="23"/>
      <c r="Q171" s="23"/>
      <c r="R171" s="23"/>
      <c r="S171" s="27"/>
      <c r="X171" s="302" t="s">
        <v>22</v>
      </c>
      <c r="Y171" s="26"/>
      <c r="Z171" s="10"/>
      <c r="AA171" s="24"/>
      <c r="AB171" s="24"/>
      <c r="AC171" s="24"/>
      <c r="AD171" s="24"/>
      <c r="AE171" s="9"/>
      <c r="AI171" s="26"/>
      <c r="AJ171" s="23"/>
      <c r="AK171" s="23"/>
      <c r="AL171" s="23"/>
      <c r="AM171" s="23"/>
      <c r="AN171" s="23"/>
      <c r="AO171" s="27"/>
    </row>
    <row r="172" spans="2:41" ht="31.5" customHeight="1" x14ac:dyDescent="0.25">
      <c r="B172" s="302"/>
      <c r="C172" s="26" t="s">
        <v>128</v>
      </c>
      <c r="D172" s="10">
        <v>150</v>
      </c>
      <c r="E172" s="24">
        <f>(O172)/N172*D172</f>
        <v>1.05</v>
      </c>
      <c r="F172" s="24">
        <f>(P172)/O172*E172</f>
        <v>2.9849999999999999</v>
      </c>
      <c r="G172" s="24">
        <f>Q172/N172*D172</f>
        <v>4.665</v>
      </c>
      <c r="H172" s="24">
        <f>R172/N172*D172</f>
        <v>49.800000000000004</v>
      </c>
      <c r="I172" s="9">
        <v>147</v>
      </c>
      <c r="M172" s="26" t="s">
        <v>128</v>
      </c>
      <c r="N172" s="23">
        <v>1000</v>
      </c>
      <c r="O172" s="23">
        <v>7</v>
      </c>
      <c r="P172" s="23">
        <v>19.899999999999999</v>
      </c>
      <c r="Q172" s="23">
        <v>31.1</v>
      </c>
      <c r="R172" s="23">
        <v>332</v>
      </c>
      <c r="S172" s="27">
        <v>147</v>
      </c>
      <c r="X172" s="302"/>
      <c r="Y172" s="26" t="s">
        <v>127</v>
      </c>
      <c r="Z172" s="10">
        <v>150</v>
      </c>
      <c r="AA172" s="24">
        <f>AK172/AJ172*Z172</f>
        <v>1.05</v>
      </c>
      <c r="AB172" s="24">
        <f>AL172/AJ172*Z172</f>
        <v>2.9849999999999994</v>
      </c>
      <c r="AC172" s="24">
        <f>AM172/AJ172*Z172</f>
        <v>4.665</v>
      </c>
      <c r="AD172" s="24">
        <f>AN172/AJ172*Z172</f>
        <v>49.800000000000004</v>
      </c>
      <c r="AE172" s="9">
        <v>147</v>
      </c>
      <c r="AI172" s="26" t="s">
        <v>128</v>
      </c>
      <c r="AJ172" s="23">
        <v>1000</v>
      </c>
      <c r="AK172" s="23">
        <v>7</v>
      </c>
      <c r="AL172" s="23">
        <v>19.899999999999999</v>
      </c>
      <c r="AM172" s="23">
        <v>31.1</v>
      </c>
      <c r="AN172" s="23">
        <v>332</v>
      </c>
      <c r="AO172" s="27">
        <v>147</v>
      </c>
    </row>
    <row r="173" spans="2:41" ht="31.5" customHeight="1" x14ac:dyDescent="0.25">
      <c r="B173" s="302"/>
      <c r="C173" s="36" t="s">
        <v>25</v>
      </c>
      <c r="D173" s="10">
        <v>10</v>
      </c>
      <c r="E173" s="24"/>
      <c r="F173" s="24"/>
      <c r="G173" s="24"/>
      <c r="H173" s="24"/>
      <c r="I173" s="9"/>
      <c r="M173" s="36" t="s">
        <v>25</v>
      </c>
      <c r="N173" s="23"/>
      <c r="O173" s="23"/>
      <c r="P173" s="23"/>
      <c r="Q173" s="23"/>
      <c r="R173" s="23"/>
      <c r="S173" s="27">
        <v>133</v>
      </c>
      <c r="X173" s="302"/>
      <c r="Y173" s="26" t="s">
        <v>25</v>
      </c>
      <c r="Z173" s="10">
        <v>10</v>
      </c>
      <c r="AA173" s="24"/>
      <c r="AB173" s="24"/>
      <c r="AC173" s="24"/>
      <c r="AD173" s="24"/>
      <c r="AE173" s="9"/>
      <c r="AI173" s="36" t="s">
        <v>25</v>
      </c>
      <c r="AJ173" s="23"/>
      <c r="AK173" s="23"/>
      <c r="AL173" s="23"/>
      <c r="AM173" s="23"/>
      <c r="AN173" s="23"/>
      <c r="AO173" s="27">
        <v>133</v>
      </c>
    </row>
    <row r="174" spans="2:41" ht="31.5" customHeight="1" x14ac:dyDescent="0.25">
      <c r="B174" s="302"/>
      <c r="C174" s="26" t="s">
        <v>129</v>
      </c>
      <c r="D174" s="10">
        <v>60</v>
      </c>
      <c r="E174" s="24">
        <f t="shared" ref="E174:F177" si="36">(O174)/N174*D174</f>
        <v>13.2</v>
      </c>
      <c r="F174" s="24">
        <f t="shared" si="36"/>
        <v>11.4</v>
      </c>
      <c r="G174" s="24">
        <f>Q174/N174*D174</f>
        <v>1.1399999999999999</v>
      </c>
      <c r="H174" s="24">
        <f>R174/N174*D174</f>
        <v>160.19999999999999</v>
      </c>
      <c r="I174" s="9">
        <v>395</v>
      </c>
      <c r="M174" s="26" t="s">
        <v>129</v>
      </c>
      <c r="N174" s="23">
        <v>100</v>
      </c>
      <c r="O174" s="23">
        <v>22</v>
      </c>
      <c r="P174" s="23">
        <v>19</v>
      </c>
      <c r="Q174" s="23">
        <v>1.9</v>
      </c>
      <c r="R174" s="23">
        <v>267</v>
      </c>
      <c r="S174" s="27">
        <v>395</v>
      </c>
      <c r="X174" s="302"/>
      <c r="Y174" s="26" t="s">
        <v>129</v>
      </c>
      <c r="Z174" s="10">
        <v>60</v>
      </c>
      <c r="AA174" s="24">
        <f>AK174/AJ174*Z174</f>
        <v>13.2</v>
      </c>
      <c r="AB174" s="24">
        <f>AL174/AJ174*Z174</f>
        <v>11.4</v>
      </c>
      <c r="AC174" s="24">
        <f>AM174/AJ174*Z174</f>
        <v>1.1399999999999999</v>
      </c>
      <c r="AD174" s="24">
        <f>AN174/AJ174*Z174</f>
        <v>160.19999999999999</v>
      </c>
      <c r="AE174" s="9">
        <v>395</v>
      </c>
      <c r="AI174" s="26" t="s">
        <v>129</v>
      </c>
      <c r="AJ174" s="23">
        <v>100</v>
      </c>
      <c r="AK174" s="23">
        <v>22</v>
      </c>
      <c r="AL174" s="23">
        <v>19</v>
      </c>
      <c r="AM174" s="23">
        <v>1.9</v>
      </c>
      <c r="AN174" s="23">
        <v>267</v>
      </c>
      <c r="AO174" s="27">
        <v>395</v>
      </c>
    </row>
    <row r="175" spans="2:41" ht="31.5" customHeight="1" x14ac:dyDescent="0.25">
      <c r="B175" s="315"/>
      <c r="C175" s="52" t="s">
        <v>130</v>
      </c>
      <c r="D175" s="30">
        <v>80</v>
      </c>
      <c r="E175" s="24">
        <f t="shared" si="36"/>
        <v>1.7600000000000002</v>
      </c>
      <c r="F175" s="24">
        <f t="shared" si="36"/>
        <v>5.28</v>
      </c>
      <c r="G175" s="24">
        <f>Q175/N175*D175</f>
        <v>7.2799999999999994</v>
      </c>
      <c r="H175" s="24">
        <f>R175/N175*D175</f>
        <v>83.6</v>
      </c>
      <c r="I175" s="32">
        <v>196</v>
      </c>
      <c r="M175" s="52" t="s">
        <v>130</v>
      </c>
      <c r="N175" s="34">
        <v>200</v>
      </c>
      <c r="O175" s="34">
        <v>4.4000000000000004</v>
      </c>
      <c r="P175" s="34">
        <v>13.2</v>
      </c>
      <c r="Q175" s="34">
        <v>18.2</v>
      </c>
      <c r="R175" s="34">
        <v>209</v>
      </c>
      <c r="S175" s="35">
        <v>196</v>
      </c>
      <c r="X175" s="315"/>
      <c r="Y175" s="52" t="s">
        <v>130</v>
      </c>
      <c r="Z175" s="30">
        <v>80</v>
      </c>
      <c r="AA175" s="24">
        <f>AK175/AJ175*Z175</f>
        <v>1.7600000000000002</v>
      </c>
      <c r="AB175" s="24">
        <f>AL175/AJ175*Z175</f>
        <v>5.28</v>
      </c>
      <c r="AC175" s="24">
        <f>AM175/AJ175*Z175</f>
        <v>7.2799999999999994</v>
      </c>
      <c r="AD175" s="24">
        <f>AN175/AJ175*Z175</f>
        <v>83.6</v>
      </c>
      <c r="AE175" s="32">
        <v>196</v>
      </c>
      <c r="AI175" s="52" t="s">
        <v>130</v>
      </c>
      <c r="AJ175" s="34">
        <v>200</v>
      </c>
      <c r="AK175" s="34">
        <v>4.4000000000000004</v>
      </c>
      <c r="AL175" s="34">
        <v>13.2</v>
      </c>
      <c r="AM175" s="34">
        <v>18.2</v>
      </c>
      <c r="AN175" s="34">
        <v>209</v>
      </c>
      <c r="AO175" s="35">
        <v>196</v>
      </c>
    </row>
    <row r="176" spans="2:41" ht="31.5" customHeight="1" x14ac:dyDescent="0.25">
      <c r="B176" s="315"/>
      <c r="C176" s="26" t="s">
        <v>33</v>
      </c>
      <c r="D176" s="10">
        <v>40</v>
      </c>
      <c r="E176" s="24">
        <f t="shared" si="36"/>
        <v>3.04</v>
      </c>
      <c r="F176" s="24">
        <f t="shared" si="36"/>
        <v>0.32</v>
      </c>
      <c r="G176" s="24">
        <f>Q176/N176*D176</f>
        <v>19.680000000000003</v>
      </c>
      <c r="H176" s="24">
        <f>R176/N176*D176</f>
        <v>94</v>
      </c>
      <c r="I176" s="9">
        <v>114</v>
      </c>
      <c r="M176" s="26" t="s">
        <v>33</v>
      </c>
      <c r="N176" s="23">
        <v>100</v>
      </c>
      <c r="O176" s="23">
        <v>7.6</v>
      </c>
      <c r="P176" s="23">
        <v>0.8</v>
      </c>
      <c r="Q176" s="23">
        <v>49.2</v>
      </c>
      <c r="R176" s="23">
        <v>235</v>
      </c>
      <c r="S176" s="27">
        <v>114</v>
      </c>
      <c r="X176" s="315"/>
      <c r="Y176" s="26" t="s">
        <v>33</v>
      </c>
      <c r="Z176" s="10">
        <v>40</v>
      </c>
      <c r="AA176" s="24">
        <f>AK176/AJ176*Z176</f>
        <v>3.04</v>
      </c>
      <c r="AB176" s="24">
        <f>AL176/AJ176*Z176</f>
        <v>0.32</v>
      </c>
      <c r="AC176" s="24">
        <f>AM176/AJ176*Z176</f>
        <v>19.680000000000003</v>
      </c>
      <c r="AD176" s="24">
        <f>AN176/AJ176*Z176</f>
        <v>94</v>
      </c>
      <c r="AE176" s="9">
        <v>114</v>
      </c>
      <c r="AI176" s="26" t="s">
        <v>33</v>
      </c>
      <c r="AJ176" s="23">
        <v>100</v>
      </c>
      <c r="AK176" s="23">
        <v>7.6</v>
      </c>
      <c r="AL176" s="23">
        <v>0.8</v>
      </c>
      <c r="AM176" s="23">
        <v>49.2</v>
      </c>
      <c r="AN176" s="23">
        <v>235</v>
      </c>
      <c r="AO176" s="27">
        <v>114</v>
      </c>
    </row>
    <row r="177" spans="2:41" ht="31.5" customHeight="1" x14ac:dyDescent="0.25">
      <c r="B177" s="315"/>
      <c r="C177" s="26" t="s">
        <v>34</v>
      </c>
      <c r="D177" s="10">
        <v>40</v>
      </c>
      <c r="E177" s="24">
        <f t="shared" si="36"/>
        <v>2.64</v>
      </c>
      <c r="F177" s="24">
        <f t="shared" si="36"/>
        <v>0.48000000000000004</v>
      </c>
      <c r="G177" s="24">
        <f>Q177/N177*D177</f>
        <v>13.36</v>
      </c>
      <c r="H177" s="24">
        <f>R177/N177*D177</f>
        <v>69.599999999999994</v>
      </c>
      <c r="I177" s="9">
        <v>115</v>
      </c>
      <c r="M177" s="26" t="s">
        <v>34</v>
      </c>
      <c r="N177" s="23">
        <v>100</v>
      </c>
      <c r="O177" s="23">
        <v>6.6</v>
      </c>
      <c r="P177" s="23">
        <v>1.2</v>
      </c>
      <c r="Q177" s="23">
        <v>33.4</v>
      </c>
      <c r="R177" s="23">
        <v>174</v>
      </c>
      <c r="S177" s="27">
        <v>115</v>
      </c>
      <c r="X177" s="315"/>
      <c r="Y177" s="26" t="s">
        <v>34</v>
      </c>
      <c r="Z177" s="10">
        <v>40</v>
      </c>
      <c r="AA177" s="24">
        <f>AK177/AJ177*Z177</f>
        <v>2.64</v>
      </c>
      <c r="AB177" s="24">
        <f>AL177/AJ177*Z177</f>
        <v>0.48</v>
      </c>
      <c r="AC177" s="24">
        <f>AM177/AJ177*Z177</f>
        <v>13.36</v>
      </c>
      <c r="AD177" s="24">
        <f>AN177/AJ177*Z177</f>
        <v>69.599999999999994</v>
      </c>
      <c r="AE177" s="9">
        <v>115</v>
      </c>
      <c r="AI177" s="26" t="s">
        <v>34</v>
      </c>
      <c r="AJ177" s="23">
        <v>100</v>
      </c>
      <c r="AK177" s="23">
        <v>6.6</v>
      </c>
      <c r="AL177" s="23">
        <v>1.2</v>
      </c>
      <c r="AM177" s="23">
        <v>33.4</v>
      </c>
      <c r="AN177" s="23">
        <v>174</v>
      </c>
      <c r="AO177" s="27">
        <v>115</v>
      </c>
    </row>
    <row r="178" spans="2:41" ht="31.5" customHeight="1" x14ac:dyDescent="0.25">
      <c r="B178" s="315"/>
      <c r="C178" s="26"/>
      <c r="D178" s="10"/>
      <c r="E178" s="24"/>
      <c r="F178" s="24"/>
      <c r="G178" s="24"/>
      <c r="H178" s="24"/>
      <c r="I178" s="9"/>
      <c r="M178" s="26"/>
      <c r="N178" s="23"/>
      <c r="O178" s="23"/>
      <c r="P178" s="23"/>
      <c r="Q178" s="23"/>
      <c r="R178" s="23"/>
      <c r="S178" s="27"/>
      <c r="X178" s="315"/>
      <c r="Y178" s="26"/>
      <c r="Z178" s="10"/>
      <c r="AA178" s="24"/>
      <c r="AB178" s="24"/>
      <c r="AC178" s="24"/>
      <c r="AD178" s="24"/>
      <c r="AE178" s="9"/>
      <c r="AI178" s="26"/>
      <c r="AJ178" s="23"/>
      <c r="AK178" s="23"/>
      <c r="AL178" s="23"/>
      <c r="AM178" s="23"/>
      <c r="AN178" s="23"/>
      <c r="AO178" s="27"/>
    </row>
    <row r="179" spans="2:41" ht="31.5" customHeight="1" x14ac:dyDescent="0.25">
      <c r="B179" s="315"/>
      <c r="C179" s="26" t="s">
        <v>32</v>
      </c>
      <c r="D179" s="10">
        <v>120</v>
      </c>
      <c r="E179" s="24">
        <f>(O179)/N179*D179</f>
        <v>0.3</v>
      </c>
      <c r="F179" s="24">
        <f>(P179)/O179*E179</f>
        <v>0</v>
      </c>
      <c r="G179" s="24">
        <f>Q179/N179*D179</f>
        <v>16.200000000000003</v>
      </c>
      <c r="H179" s="24">
        <f>R179/N179*D179</f>
        <v>66</v>
      </c>
      <c r="I179" s="9">
        <v>527</v>
      </c>
      <c r="M179" s="26" t="s">
        <v>32</v>
      </c>
      <c r="N179" s="23">
        <v>200</v>
      </c>
      <c r="O179" s="23">
        <v>0.5</v>
      </c>
      <c r="P179" s="23">
        <v>0</v>
      </c>
      <c r="Q179" s="23">
        <v>27</v>
      </c>
      <c r="R179" s="23">
        <v>110</v>
      </c>
      <c r="S179" s="27">
        <v>527</v>
      </c>
      <c r="X179" s="315"/>
      <c r="Y179" s="26" t="s">
        <v>32</v>
      </c>
      <c r="Z179" s="10">
        <v>120</v>
      </c>
      <c r="AA179" s="24">
        <f>AK179/AJ179*Z179</f>
        <v>0.3</v>
      </c>
      <c r="AB179" s="24">
        <f>AL179/AJ179*Z179</f>
        <v>0</v>
      </c>
      <c r="AC179" s="24">
        <f>AM179/AJ179*Z179</f>
        <v>16.200000000000003</v>
      </c>
      <c r="AD179" s="24">
        <f>AN179/AJ179*Z179</f>
        <v>66</v>
      </c>
      <c r="AE179" s="9">
        <v>527</v>
      </c>
      <c r="AI179" s="26" t="s">
        <v>32</v>
      </c>
      <c r="AJ179" s="23">
        <v>200</v>
      </c>
      <c r="AK179" s="23">
        <v>0.5</v>
      </c>
      <c r="AL179" s="23">
        <v>0</v>
      </c>
      <c r="AM179" s="23">
        <v>27</v>
      </c>
      <c r="AN179" s="23">
        <v>110</v>
      </c>
      <c r="AO179" s="27">
        <v>527</v>
      </c>
    </row>
    <row r="180" spans="2:41" ht="31.5" customHeight="1" x14ac:dyDescent="0.25">
      <c r="B180" s="26" t="s">
        <v>35</v>
      </c>
      <c r="C180" s="26"/>
      <c r="D180" s="10">
        <f>SUM(D171:D179)</f>
        <v>500</v>
      </c>
      <c r="E180" s="24">
        <f>SUM(E171:E179)</f>
        <v>21.990000000000002</v>
      </c>
      <c r="F180" s="24">
        <f>SUM(F171:F179)</f>
        <v>20.465</v>
      </c>
      <c r="G180" s="24">
        <f>SUM(G171:G179)</f>
        <v>62.325000000000003</v>
      </c>
      <c r="H180" s="24">
        <f>SUM(H171:H179)</f>
        <v>523.20000000000005</v>
      </c>
      <c r="I180" s="9"/>
      <c r="M180" s="26"/>
      <c r="N180" s="23"/>
      <c r="O180" s="23"/>
      <c r="P180" s="23"/>
      <c r="Q180" s="23"/>
      <c r="R180" s="23"/>
      <c r="S180" s="27"/>
      <c r="X180" s="26" t="s">
        <v>35</v>
      </c>
      <c r="Y180" s="26"/>
      <c r="Z180" s="10">
        <f>SUM(Z171:Z179)</f>
        <v>500</v>
      </c>
      <c r="AA180" s="24">
        <f>SUM(AA171:AA179)</f>
        <v>21.990000000000002</v>
      </c>
      <c r="AB180" s="24">
        <f>SUM(AB171:AB179)</f>
        <v>20.465</v>
      </c>
      <c r="AC180" s="24">
        <f>SUM(AC171:AC179)</f>
        <v>62.325000000000003</v>
      </c>
      <c r="AD180" s="24">
        <f>SUM(AD171:AD179)</f>
        <v>523.20000000000005</v>
      </c>
      <c r="AE180" s="9"/>
      <c r="AI180" s="26"/>
      <c r="AJ180" s="23"/>
      <c r="AK180" s="23"/>
      <c r="AL180" s="23"/>
      <c r="AM180" s="23"/>
      <c r="AN180" s="23"/>
      <c r="AO180" s="27"/>
    </row>
    <row r="181" spans="2:41" ht="31.5" customHeight="1" x14ac:dyDescent="0.25">
      <c r="B181" s="326" t="s">
        <v>36</v>
      </c>
      <c r="C181" s="26" t="s">
        <v>131</v>
      </c>
      <c r="D181" s="10">
        <v>40</v>
      </c>
      <c r="E181" s="24">
        <f>(O181)/N181*D181</f>
        <v>3.4399999999999995</v>
      </c>
      <c r="F181" s="24">
        <f>(P181)/O181*E181</f>
        <v>2.08</v>
      </c>
      <c r="G181" s="24">
        <f>Q181/N181*D181</f>
        <v>19.36</v>
      </c>
      <c r="H181" s="24">
        <f>R181/N181*D181</f>
        <v>109.60000000000001</v>
      </c>
      <c r="I181" s="9">
        <v>666</v>
      </c>
      <c r="M181" s="26" t="s">
        <v>131</v>
      </c>
      <c r="N181" s="23">
        <v>50</v>
      </c>
      <c r="O181" s="23">
        <v>4.3</v>
      </c>
      <c r="P181" s="23">
        <v>2.6</v>
      </c>
      <c r="Q181" s="23">
        <v>24.2</v>
      </c>
      <c r="R181" s="23">
        <v>137</v>
      </c>
      <c r="S181" s="27">
        <v>666</v>
      </c>
      <c r="X181" s="326" t="s">
        <v>36</v>
      </c>
      <c r="Y181" s="26" t="s">
        <v>131</v>
      </c>
      <c r="Z181" s="10">
        <v>40</v>
      </c>
      <c r="AA181" s="24">
        <f>AK181/AJ181*Z181</f>
        <v>3.4399999999999995</v>
      </c>
      <c r="AB181" s="24">
        <f>AL181/AJ181*Z181</f>
        <v>2.08</v>
      </c>
      <c r="AC181" s="24">
        <f>AM181/AJ181*Z181</f>
        <v>19.36</v>
      </c>
      <c r="AD181" s="24">
        <f>AN181/AJ181*Z181</f>
        <v>109.60000000000001</v>
      </c>
      <c r="AE181" s="9">
        <v>666</v>
      </c>
      <c r="AI181" s="26" t="s">
        <v>131</v>
      </c>
      <c r="AJ181" s="23">
        <v>50</v>
      </c>
      <c r="AK181" s="23">
        <v>4.3</v>
      </c>
      <c r="AL181" s="23">
        <v>2.6</v>
      </c>
      <c r="AM181" s="23">
        <v>24.2</v>
      </c>
      <c r="AN181" s="23">
        <v>137</v>
      </c>
      <c r="AO181" s="27">
        <v>666</v>
      </c>
    </row>
    <row r="182" spans="2:41" ht="31.5" customHeight="1" x14ac:dyDescent="0.25">
      <c r="B182" s="326"/>
      <c r="C182" s="26" t="s">
        <v>132</v>
      </c>
      <c r="D182" s="10">
        <v>150</v>
      </c>
      <c r="E182" s="24">
        <f>(O182)/N182*D182</f>
        <v>0.15</v>
      </c>
      <c r="F182" s="24">
        <f>(P182)/O182*E182</f>
        <v>0.09</v>
      </c>
      <c r="G182" s="24">
        <f>Q182/N182*D182</f>
        <v>29.25</v>
      </c>
      <c r="H182" s="24">
        <f>R182/N182*D182</f>
        <v>118.5</v>
      </c>
      <c r="I182" s="9">
        <v>524</v>
      </c>
      <c r="M182" s="26" t="s">
        <v>132</v>
      </c>
      <c r="N182" s="23">
        <v>100</v>
      </c>
      <c r="O182" s="23">
        <v>0.1</v>
      </c>
      <c r="P182" s="23">
        <v>0.06</v>
      </c>
      <c r="Q182" s="23">
        <v>19.5</v>
      </c>
      <c r="R182" s="23">
        <v>79</v>
      </c>
      <c r="S182" s="27">
        <v>524</v>
      </c>
      <c r="X182" s="326"/>
      <c r="Y182" s="26" t="s">
        <v>132</v>
      </c>
      <c r="Z182" s="10">
        <v>150</v>
      </c>
      <c r="AA182" s="24">
        <f>AK182/AJ182*Z182</f>
        <v>0.15</v>
      </c>
      <c r="AB182" s="24">
        <f>AL182/AJ182*Z182</f>
        <v>0.09</v>
      </c>
      <c r="AC182" s="24">
        <f>AM182/AJ182*Z182</f>
        <v>29.25</v>
      </c>
      <c r="AD182" s="24">
        <f>AN182/AJ182*Z182</f>
        <v>118.5</v>
      </c>
      <c r="AE182" s="9">
        <v>524</v>
      </c>
      <c r="AI182" s="26" t="s">
        <v>132</v>
      </c>
      <c r="AJ182" s="23">
        <v>100</v>
      </c>
      <c r="AK182" s="23">
        <v>0.1</v>
      </c>
      <c r="AL182" s="23">
        <v>0.06</v>
      </c>
      <c r="AM182" s="23">
        <v>19.5</v>
      </c>
      <c r="AN182" s="23">
        <v>79</v>
      </c>
      <c r="AO182" s="27">
        <v>524</v>
      </c>
    </row>
    <row r="183" spans="2:41" ht="31.5" customHeight="1" x14ac:dyDescent="0.25">
      <c r="B183" s="26" t="s">
        <v>39</v>
      </c>
      <c r="C183" s="26"/>
      <c r="D183" s="10">
        <f>SUM(D181:D182)</f>
        <v>190</v>
      </c>
      <c r="E183" s="24">
        <f>SUM(E181:E182)</f>
        <v>3.5899999999999994</v>
      </c>
      <c r="F183" s="24">
        <f>SUM(F181:F182)</f>
        <v>2.17</v>
      </c>
      <c r="G183" s="24">
        <f>SUM(G181:G182)</f>
        <v>48.61</v>
      </c>
      <c r="H183" s="24">
        <f>SUM(H181:H182)</f>
        <v>228.10000000000002</v>
      </c>
      <c r="I183" s="9"/>
      <c r="M183" s="26"/>
      <c r="N183" s="23"/>
      <c r="O183" s="23"/>
      <c r="P183" s="23"/>
      <c r="Q183" s="23"/>
      <c r="R183" s="23"/>
      <c r="S183" s="27"/>
      <c r="X183" s="26" t="s">
        <v>39</v>
      </c>
      <c r="Y183" s="26"/>
      <c r="Z183" s="10">
        <f>SUM(Z181:Z182)</f>
        <v>190</v>
      </c>
      <c r="AA183" s="24">
        <f>SUM(AA181:AA182)</f>
        <v>3.5899999999999994</v>
      </c>
      <c r="AB183" s="24">
        <f>SUM(AB181:AB182)</f>
        <v>2.17</v>
      </c>
      <c r="AC183" s="24">
        <f>SUM(AC181:AC182)</f>
        <v>48.61</v>
      </c>
      <c r="AD183" s="24">
        <f>SUM(AD181:AD182)</f>
        <v>228.10000000000002</v>
      </c>
      <c r="AE183" s="9"/>
      <c r="AI183" s="26"/>
      <c r="AJ183" s="23"/>
      <c r="AK183" s="23"/>
      <c r="AL183" s="23"/>
      <c r="AM183" s="23"/>
      <c r="AN183" s="23"/>
      <c r="AO183" s="27"/>
    </row>
    <row r="184" spans="2:41" ht="31.5" customHeight="1" x14ac:dyDescent="0.25">
      <c r="B184" s="424" t="s">
        <v>40</v>
      </c>
      <c r="C184" s="26" t="s">
        <v>133</v>
      </c>
      <c r="D184" s="10">
        <v>130</v>
      </c>
      <c r="E184" s="24">
        <f>(O184)/N184*D184</f>
        <v>4.9010000000000007</v>
      </c>
      <c r="F184" s="24">
        <f>(P184)/O184*E184</f>
        <v>0.58500000000000008</v>
      </c>
      <c r="G184" s="24">
        <f>Q184/N184*D184</f>
        <v>25.167999999999999</v>
      </c>
      <c r="H184" s="24">
        <f>R184/N184*D184</f>
        <v>125.58</v>
      </c>
      <c r="I184" s="9">
        <v>297</v>
      </c>
      <c r="M184" s="26" t="s">
        <v>133</v>
      </c>
      <c r="N184" s="23">
        <v>1000</v>
      </c>
      <c r="O184" s="23">
        <v>37.700000000000003</v>
      </c>
      <c r="P184" s="23">
        <v>4.5</v>
      </c>
      <c r="Q184" s="23">
        <v>193.6</v>
      </c>
      <c r="R184" s="23">
        <v>966</v>
      </c>
      <c r="S184" s="27">
        <v>297</v>
      </c>
      <c r="X184" s="424" t="s">
        <v>40</v>
      </c>
      <c r="Y184" s="26" t="s">
        <v>133</v>
      </c>
      <c r="Z184" s="10">
        <v>130</v>
      </c>
      <c r="AA184" s="24">
        <f>AK184/AJ184*Z184</f>
        <v>4.9010000000000007</v>
      </c>
      <c r="AB184" s="24">
        <f>AL184/AJ184*Z184</f>
        <v>0.58499999999999996</v>
      </c>
      <c r="AC184" s="24">
        <f>AM184/AJ184*Z184</f>
        <v>25.167999999999999</v>
      </c>
      <c r="AD184" s="24">
        <f>AN184/AJ184*Z184</f>
        <v>125.58</v>
      </c>
      <c r="AE184" s="9">
        <v>297</v>
      </c>
      <c r="AI184" s="26" t="s">
        <v>133</v>
      </c>
      <c r="AJ184" s="23">
        <v>1000</v>
      </c>
      <c r="AK184" s="23">
        <v>37.700000000000003</v>
      </c>
      <c r="AL184" s="23">
        <v>4.5</v>
      </c>
      <c r="AM184" s="23">
        <v>193.6</v>
      </c>
      <c r="AN184" s="23">
        <v>966</v>
      </c>
      <c r="AO184" s="27">
        <v>297</v>
      </c>
    </row>
    <row r="185" spans="2:41" ht="31.5" customHeight="1" x14ac:dyDescent="0.25">
      <c r="B185" s="437"/>
      <c r="C185" s="26" t="s">
        <v>134</v>
      </c>
      <c r="D185" s="10">
        <v>40</v>
      </c>
      <c r="E185" s="24">
        <f>(O185)/N185*D185</f>
        <v>4.16</v>
      </c>
      <c r="F185" s="24">
        <f>(P185)/O185*E185</f>
        <v>8.36</v>
      </c>
      <c r="G185" s="24">
        <f>Q185/N185*D185</f>
        <v>0</v>
      </c>
      <c r="H185" s="24">
        <f>R185/N185*D185</f>
        <v>92</v>
      </c>
      <c r="I185" s="9">
        <v>400</v>
      </c>
      <c r="M185" s="26" t="s">
        <v>134</v>
      </c>
      <c r="N185" s="23">
        <v>100</v>
      </c>
      <c r="O185" s="23">
        <v>10.4</v>
      </c>
      <c r="P185" s="23">
        <v>20.9</v>
      </c>
      <c r="Q185" s="23">
        <v>0</v>
      </c>
      <c r="R185" s="23">
        <v>230</v>
      </c>
      <c r="S185" s="27">
        <v>400</v>
      </c>
      <c r="X185" s="437"/>
      <c r="Y185" s="26" t="s">
        <v>134</v>
      </c>
      <c r="Z185" s="10">
        <v>40</v>
      </c>
      <c r="AA185" s="24">
        <f>AK185/AJ185*Z185</f>
        <v>4.16</v>
      </c>
      <c r="AB185" s="24">
        <f>AL185/AJ185*Z185</f>
        <v>8.36</v>
      </c>
      <c r="AC185" s="24">
        <f>AM185/AJ185*Z185</f>
        <v>0</v>
      </c>
      <c r="AD185" s="24">
        <f>AN185/AJ185*Z185</f>
        <v>92</v>
      </c>
      <c r="AE185" s="9">
        <v>400</v>
      </c>
      <c r="AI185" s="26" t="s">
        <v>134</v>
      </c>
      <c r="AJ185" s="23">
        <v>100</v>
      </c>
      <c r="AK185" s="23">
        <v>10.4</v>
      </c>
      <c r="AL185" s="23">
        <v>20.9</v>
      </c>
      <c r="AM185" s="23">
        <v>0</v>
      </c>
      <c r="AN185" s="23">
        <v>230</v>
      </c>
      <c r="AO185" s="27">
        <v>400</v>
      </c>
    </row>
    <row r="186" spans="2:41" ht="31.5" customHeight="1" x14ac:dyDescent="0.25">
      <c r="B186" s="432"/>
      <c r="C186" s="26" t="s">
        <v>46</v>
      </c>
      <c r="D186" s="10"/>
      <c r="E186" s="24"/>
      <c r="F186" s="24"/>
      <c r="G186" s="24"/>
      <c r="H186" s="24"/>
      <c r="I186" s="9"/>
      <c r="M186" s="26" t="s">
        <v>46</v>
      </c>
      <c r="N186" s="23"/>
      <c r="O186" s="23"/>
      <c r="P186" s="23"/>
      <c r="Q186" s="23"/>
      <c r="R186" s="23"/>
      <c r="S186" s="27"/>
      <c r="X186" s="432"/>
      <c r="Y186" s="26" t="s">
        <v>46</v>
      </c>
      <c r="Z186" s="10"/>
      <c r="AA186" s="24"/>
      <c r="AB186" s="24"/>
      <c r="AC186" s="24"/>
      <c r="AD186" s="24"/>
      <c r="AE186" s="9"/>
      <c r="AI186" s="26" t="s">
        <v>46</v>
      </c>
      <c r="AJ186" s="23"/>
      <c r="AK186" s="23"/>
      <c r="AL186" s="23"/>
      <c r="AM186" s="23"/>
      <c r="AN186" s="23"/>
      <c r="AO186" s="27"/>
    </row>
    <row r="187" spans="2:41" ht="31.5" customHeight="1" x14ac:dyDescent="0.25">
      <c r="B187" s="432"/>
      <c r="C187" s="26" t="s">
        <v>38</v>
      </c>
      <c r="D187" s="10">
        <v>150</v>
      </c>
      <c r="E187" s="24">
        <f>(O187)/N187*D187</f>
        <v>7.4999999999999997E-2</v>
      </c>
      <c r="F187" s="24">
        <f>(P187)/O187*E187</f>
        <v>0</v>
      </c>
      <c r="G187" s="24">
        <f>Q187/N187*D187</f>
        <v>11.25</v>
      </c>
      <c r="H187" s="24">
        <f>R187/N187*D187</f>
        <v>45</v>
      </c>
      <c r="I187" s="9">
        <v>502</v>
      </c>
      <c r="M187" s="26" t="s">
        <v>38</v>
      </c>
      <c r="N187" s="23">
        <v>200</v>
      </c>
      <c r="O187" s="23">
        <v>0.1</v>
      </c>
      <c r="P187" s="23">
        <v>0</v>
      </c>
      <c r="Q187" s="23">
        <v>15</v>
      </c>
      <c r="R187" s="23">
        <v>60</v>
      </c>
      <c r="S187" s="27">
        <v>60</v>
      </c>
      <c r="X187" s="432"/>
      <c r="Y187" s="26" t="s">
        <v>38</v>
      </c>
      <c r="Z187" s="10">
        <v>150</v>
      </c>
      <c r="AA187" s="24">
        <f>AK187/AJ187*Z187</f>
        <v>7.4999999999999997E-2</v>
      </c>
      <c r="AB187" s="24">
        <f>AL187/AJ187*Z187</f>
        <v>0</v>
      </c>
      <c r="AC187" s="24">
        <f>AM187/AJ187*Z187</f>
        <v>11.25</v>
      </c>
      <c r="AD187" s="24">
        <f>AN187/AJ187*Z187</f>
        <v>45</v>
      </c>
      <c r="AE187" s="9">
        <v>502</v>
      </c>
      <c r="AI187" s="26" t="s">
        <v>38</v>
      </c>
      <c r="AJ187" s="23">
        <v>200</v>
      </c>
      <c r="AK187" s="23">
        <v>0.1</v>
      </c>
      <c r="AL187" s="23">
        <v>0</v>
      </c>
      <c r="AM187" s="23">
        <v>15</v>
      </c>
      <c r="AN187" s="23">
        <v>60</v>
      </c>
      <c r="AO187" s="27">
        <v>60</v>
      </c>
    </row>
    <row r="188" spans="2:41" ht="31.5" customHeight="1" x14ac:dyDescent="0.25">
      <c r="B188" s="433"/>
      <c r="C188" s="26"/>
      <c r="D188" s="10"/>
      <c r="E188" s="24"/>
      <c r="F188" s="24"/>
      <c r="G188" s="24"/>
      <c r="H188" s="24"/>
      <c r="I188" s="9"/>
      <c r="M188" s="26"/>
      <c r="N188" s="23"/>
      <c r="O188" s="23"/>
      <c r="P188" s="23"/>
      <c r="Q188" s="23"/>
      <c r="R188" s="23"/>
      <c r="S188" s="27"/>
      <c r="X188" s="433"/>
      <c r="Y188" s="26"/>
      <c r="Z188" s="10"/>
      <c r="AA188" s="24"/>
      <c r="AB188" s="24"/>
      <c r="AC188" s="24"/>
      <c r="AD188" s="24"/>
      <c r="AE188" s="9"/>
      <c r="AI188" s="26"/>
      <c r="AJ188" s="23"/>
      <c r="AK188" s="23"/>
      <c r="AL188" s="23"/>
      <c r="AM188" s="23"/>
      <c r="AN188" s="23"/>
      <c r="AO188" s="27"/>
    </row>
    <row r="189" spans="2:41" ht="31.5" customHeight="1" x14ac:dyDescent="0.25">
      <c r="B189" s="26" t="s">
        <v>47</v>
      </c>
      <c r="C189" s="26"/>
      <c r="D189" s="10">
        <f>SUM(D184:D188)</f>
        <v>320</v>
      </c>
      <c r="E189" s="24">
        <f>SUM(E184:E188)</f>
        <v>9.1359999999999992</v>
      </c>
      <c r="F189" s="24">
        <f>SUM(F184:F188)</f>
        <v>8.9450000000000003</v>
      </c>
      <c r="G189" s="24">
        <f>SUM(G184:G188)</f>
        <v>36.417999999999999</v>
      </c>
      <c r="H189" s="24">
        <f>SUM(H184:H188)</f>
        <v>262.58</v>
      </c>
      <c r="I189" s="9"/>
      <c r="M189" s="26"/>
      <c r="N189" s="23"/>
      <c r="O189" s="23"/>
      <c r="P189" s="23"/>
      <c r="Q189" s="23"/>
      <c r="R189" s="23"/>
      <c r="S189" s="27"/>
      <c r="X189" s="26" t="s">
        <v>47</v>
      </c>
      <c r="Y189" s="26"/>
      <c r="Z189" s="10">
        <f>SUM(Z184:Z188)</f>
        <v>320</v>
      </c>
      <c r="AA189" s="24">
        <f>SUM(AA184:AA188)</f>
        <v>9.1359999999999992</v>
      </c>
      <c r="AB189" s="24">
        <f>SUM(AB184:AB188)</f>
        <v>8.9450000000000003</v>
      </c>
      <c r="AC189" s="24">
        <f>SUM(AC184:AC188)</f>
        <v>36.417999999999999</v>
      </c>
      <c r="AD189" s="24">
        <f>SUM(AD184:AD188)</f>
        <v>262.58</v>
      </c>
      <c r="AE189" s="9"/>
      <c r="AI189" s="26"/>
      <c r="AJ189" s="23"/>
      <c r="AK189" s="23"/>
      <c r="AL189" s="23"/>
      <c r="AM189" s="23"/>
      <c r="AN189" s="23"/>
      <c r="AO189" s="27"/>
    </row>
    <row r="190" spans="2:41" ht="31.5" customHeight="1" x14ac:dyDescent="0.25">
      <c r="B190" s="26" t="s">
        <v>135</v>
      </c>
      <c r="C190" s="26"/>
      <c r="D190" s="10">
        <f>D189+D183+D180+D170</f>
        <v>1420</v>
      </c>
      <c r="E190" s="24">
        <f>E189+E183+E180+E170</f>
        <v>44.344999999999999</v>
      </c>
      <c r="F190" s="24">
        <f>F189+F183+F180+F170</f>
        <v>54.239999999999995</v>
      </c>
      <c r="G190" s="24">
        <f>G189+G183+G180+G170</f>
        <v>201.304</v>
      </c>
      <c r="H190" s="24">
        <f>H189+H183+H180+H170</f>
        <v>1458.1000000000001</v>
      </c>
      <c r="I190" s="9"/>
      <c r="M190" s="26"/>
      <c r="N190" s="23"/>
      <c r="O190" s="23"/>
      <c r="P190" s="23"/>
      <c r="Q190" s="23"/>
      <c r="R190" s="23"/>
      <c r="S190" s="27"/>
      <c r="X190" s="26" t="s">
        <v>135</v>
      </c>
      <c r="Y190" s="26"/>
      <c r="Z190" s="10">
        <f>Z189+Z183+Z180+Z170</f>
        <v>1420</v>
      </c>
      <c r="AA190" s="24">
        <f>AA189+AA183+AA180+AA170</f>
        <v>44.344999999999999</v>
      </c>
      <c r="AB190" s="24">
        <f>AB189+AB183+AB180+AB170</f>
        <v>54.239999999999995</v>
      </c>
      <c r="AC190" s="24">
        <f>AC189+AC183+AC180+AC170</f>
        <v>201.304</v>
      </c>
      <c r="AD190" s="24">
        <f>AD189+AD183+AD180+AD170</f>
        <v>1458.1000000000001</v>
      </c>
      <c r="AE190" s="9"/>
      <c r="AI190" s="26"/>
      <c r="AJ190" s="23"/>
      <c r="AK190" s="23"/>
      <c r="AL190" s="23"/>
      <c r="AM190" s="23"/>
      <c r="AN190" s="23"/>
      <c r="AO190" s="27"/>
    </row>
    <row r="191" spans="2:41" ht="31.5" customHeight="1" x14ac:dyDescent="0.25">
      <c r="B191" s="45" t="s">
        <v>179</v>
      </c>
      <c r="C191" s="47"/>
      <c r="D191" s="47">
        <v>1400</v>
      </c>
      <c r="E191" s="47">
        <v>42</v>
      </c>
      <c r="F191" s="47">
        <v>47</v>
      </c>
      <c r="G191" s="47">
        <v>203</v>
      </c>
      <c r="H191" s="47">
        <v>1400</v>
      </c>
      <c r="I191" s="48"/>
      <c r="M191" s="47"/>
      <c r="N191" s="49"/>
      <c r="O191" s="49"/>
      <c r="P191" s="49"/>
      <c r="Q191" s="49"/>
      <c r="R191" s="49"/>
      <c r="S191" s="50"/>
      <c r="X191" s="45" t="s">
        <v>179</v>
      </c>
      <c r="Y191" s="47"/>
      <c r="Z191" s="47">
        <v>1400</v>
      </c>
      <c r="AA191" s="47">
        <v>42</v>
      </c>
      <c r="AB191" s="47">
        <v>47</v>
      </c>
      <c r="AC191" s="47">
        <v>203</v>
      </c>
      <c r="AD191" s="47">
        <v>1400</v>
      </c>
      <c r="AE191" s="48"/>
      <c r="AI191" s="47"/>
      <c r="AJ191" s="49"/>
      <c r="AK191" s="49"/>
      <c r="AL191" s="49"/>
      <c r="AM191" s="49"/>
      <c r="AN191" s="49"/>
      <c r="AO191" s="50"/>
    </row>
    <row r="192" spans="2:41" ht="31.5" customHeight="1" x14ac:dyDescent="0.25">
      <c r="B192" s="324" t="s">
        <v>5</v>
      </c>
      <c r="C192" s="324" t="s">
        <v>6</v>
      </c>
      <c r="D192" s="324" t="s">
        <v>7</v>
      </c>
      <c r="E192" s="324" t="s">
        <v>8</v>
      </c>
      <c r="F192" s="324"/>
      <c r="G192" s="324"/>
      <c r="H192" s="324" t="s">
        <v>9</v>
      </c>
      <c r="I192" s="326" t="s">
        <v>10</v>
      </c>
      <c r="M192" s="324" t="s">
        <v>6</v>
      </c>
      <c r="N192" s="310" t="s">
        <v>7</v>
      </c>
      <c r="O192" s="310" t="s">
        <v>8</v>
      </c>
      <c r="P192" s="310"/>
      <c r="Q192" s="310"/>
      <c r="R192" s="310" t="s">
        <v>9</v>
      </c>
      <c r="S192" s="314" t="s">
        <v>10</v>
      </c>
      <c r="X192" s="324" t="s">
        <v>5</v>
      </c>
      <c r="Y192" s="324" t="s">
        <v>6</v>
      </c>
      <c r="Z192" s="324" t="s">
        <v>7</v>
      </c>
      <c r="AA192" s="325" t="s">
        <v>8</v>
      </c>
      <c r="AB192" s="325"/>
      <c r="AC192" s="325"/>
      <c r="AD192" s="325" t="s">
        <v>9</v>
      </c>
      <c r="AE192" s="326" t="s">
        <v>10</v>
      </c>
      <c r="AI192" s="324" t="s">
        <v>6</v>
      </c>
      <c r="AJ192" s="310" t="s">
        <v>7</v>
      </c>
      <c r="AK192" s="310" t="s">
        <v>8</v>
      </c>
      <c r="AL192" s="310"/>
      <c r="AM192" s="310"/>
      <c r="AN192" s="310" t="s">
        <v>9</v>
      </c>
      <c r="AO192" s="314" t="s">
        <v>10</v>
      </c>
    </row>
    <row r="193" spans="2:41" ht="31.5" customHeight="1" x14ac:dyDescent="0.25">
      <c r="B193" s="324"/>
      <c r="C193" s="324"/>
      <c r="D193" s="324"/>
      <c r="E193" s="10" t="s">
        <v>11</v>
      </c>
      <c r="F193" s="10" t="s">
        <v>12</v>
      </c>
      <c r="G193" s="10" t="s">
        <v>13</v>
      </c>
      <c r="H193" s="324"/>
      <c r="I193" s="326"/>
      <c r="M193" s="324"/>
      <c r="N193" s="310"/>
      <c r="O193" s="23" t="s">
        <v>11</v>
      </c>
      <c r="P193" s="23" t="s">
        <v>12</v>
      </c>
      <c r="Q193" s="23" t="s">
        <v>13</v>
      </c>
      <c r="R193" s="310"/>
      <c r="S193" s="314"/>
      <c r="X193" s="324"/>
      <c r="Y193" s="324"/>
      <c r="Z193" s="324"/>
      <c r="AA193" s="24" t="s">
        <v>11</v>
      </c>
      <c r="AB193" s="24" t="s">
        <v>12</v>
      </c>
      <c r="AC193" s="24" t="s">
        <v>13</v>
      </c>
      <c r="AD193" s="325"/>
      <c r="AE193" s="326"/>
      <c r="AI193" s="324"/>
      <c r="AJ193" s="310"/>
      <c r="AK193" s="23" t="s">
        <v>11</v>
      </c>
      <c r="AL193" s="23" t="s">
        <v>12</v>
      </c>
      <c r="AM193" s="23" t="s">
        <v>13</v>
      </c>
      <c r="AN193" s="310"/>
      <c r="AO193" s="314"/>
    </row>
    <row r="194" spans="2:41" ht="31.5" customHeight="1" x14ac:dyDescent="0.25">
      <c r="B194" s="26" t="s">
        <v>136</v>
      </c>
      <c r="C194" s="26"/>
      <c r="D194" s="10"/>
      <c r="E194" s="10"/>
      <c r="F194" s="10"/>
      <c r="G194" s="10"/>
      <c r="H194" s="10"/>
      <c r="I194" s="9"/>
      <c r="M194" s="26"/>
      <c r="N194" s="23"/>
      <c r="O194" s="23"/>
      <c r="P194" s="23"/>
      <c r="Q194" s="23"/>
      <c r="R194" s="23"/>
      <c r="S194" s="27"/>
      <c r="X194" s="26" t="s">
        <v>136</v>
      </c>
      <c r="Y194" s="26"/>
      <c r="Z194" s="10"/>
      <c r="AA194" s="24"/>
      <c r="AB194" s="24"/>
      <c r="AC194" s="24"/>
      <c r="AD194" s="24"/>
      <c r="AE194" s="9"/>
      <c r="AI194" s="26"/>
      <c r="AJ194" s="23"/>
      <c r="AK194" s="23"/>
      <c r="AL194" s="23"/>
      <c r="AM194" s="23"/>
      <c r="AN194" s="23"/>
      <c r="AO194" s="27"/>
    </row>
    <row r="195" spans="2:41" ht="31.5" customHeight="1" x14ac:dyDescent="0.25">
      <c r="B195" s="302" t="s">
        <v>15</v>
      </c>
      <c r="C195" s="26" t="s">
        <v>137</v>
      </c>
      <c r="D195" s="10">
        <v>130</v>
      </c>
      <c r="E195" s="24">
        <f t="shared" ref="E195:F197" si="37">(O195)/N195*D195</f>
        <v>5.6680000000000001</v>
      </c>
      <c r="F195" s="24">
        <f t="shared" si="37"/>
        <v>8.359</v>
      </c>
      <c r="G195" s="24">
        <f>Q195/N195*D195</f>
        <v>24.128</v>
      </c>
      <c r="H195" s="24">
        <f>R195/N195*D195</f>
        <v>194.35000000000002</v>
      </c>
      <c r="I195" s="9">
        <v>264</v>
      </c>
      <c r="M195" s="26" t="s">
        <v>137</v>
      </c>
      <c r="N195" s="23">
        <v>1000</v>
      </c>
      <c r="O195" s="23">
        <v>43.6</v>
      </c>
      <c r="P195" s="23">
        <v>64.3</v>
      </c>
      <c r="Q195" s="23">
        <v>185.6</v>
      </c>
      <c r="R195" s="23">
        <v>1495</v>
      </c>
      <c r="S195" s="27">
        <v>264</v>
      </c>
      <c r="X195" s="302" t="s">
        <v>15</v>
      </c>
      <c r="Y195" s="26" t="s">
        <v>137</v>
      </c>
      <c r="Z195" s="10">
        <v>130</v>
      </c>
      <c r="AA195" s="24">
        <f>AK195/AJ195*Z195</f>
        <v>5.6680000000000001</v>
      </c>
      <c r="AB195" s="24">
        <f>AL195/AJ195*Z195</f>
        <v>8.359</v>
      </c>
      <c r="AC195" s="24">
        <f>AM195/AJ195*Z195</f>
        <v>24.128</v>
      </c>
      <c r="AD195" s="24">
        <f>AN195/AJ195*Z195</f>
        <v>194.35000000000002</v>
      </c>
      <c r="AE195" s="9">
        <v>264</v>
      </c>
      <c r="AI195" s="26" t="s">
        <v>137</v>
      </c>
      <c r="AJ195" s="23">
        <v>1000</v>
      </c>
      <c r="AK195" s="23">
        <v>43.6</v>
      </c>
      <c r="AL195" s="23">
        <v>64.3</v>
      </c>
      <c r="AM195" s="23">
        <v>185.6</v>
      </c>
      <c r="AN195" s="23">
        <v>1495</v>
      </c>
      <c r="AO195" s="27">
        <v>264</v>
      </c>
    </row>
    <row r="196" spans="2:41" ht="31.5" customHeight="1" x14ac:dyDescent="0.25">
      <c r="B196" s="302"/>
      <c r="C196" s="26" t="s">
        <v>17</v>
      </c>
      <c r="D196" s="10">
        <v>150</v>
      </c>
      <c r="E196" s="24">
        <f t="shared" si="37"/>
        <v>2.7</v>
      </c>
      <c r="F196" s="24">
        <f t="shared" si="37"/>
        <v>2.4750000000000001</v>
      </c>
      <c r="G196" s="24">
        <f>Q196/N196*D196</f>
        <v>18.75</v>
      </c>
      <c r="H196" s="24">
        <f>R196/N196*D196</f>
        <v>108</v>
      </c>
      <c r="I196" s="9">
        <v>508</v>
      </c>
      <c r="M196" s="26" t="s">
        <v>17</v>
      </c>
      <c r="N196" s="23">
        <v>200</v>
      </c>
      <c r="O196" s="23">
        <v>3.6</v>
      </c>
      <c r="P196" s="23">
        <v>3.3</v>
      </c>
      <c r="Q196" s="23">
        <v>25</v>
      </c>
      <c r="R196" s="23">
        <v>144</v>
      </c>
      <c r="S196" s="27">
        <v>508</v>
      </c>
      <c r="X196" s="302"/>
      <c r="Y196" s="26" t="s">
        <v>18</v>
      </c>
      <c r="Z196" s="10">
        <v>150</v>
      </c>
      <c r="AA196" s="24">
        <f>AK196/AJ196*Z196</f>
        <v>2.7</v>
      </c>
      <c r="AB196" s="24">
        <f>AL196/AJ196*Z196</f>
        <v>2.4750000000000001</v>
      </c>
      <c r="AC196" s="24">
        <f>AM196/AJ196*Z196</f>
        <v>18.75</v>
      </c>
      <c r="AD196" s="24">
        <f>AN196/AJ196*Z196</f>
        <v>108</v>
      </c>
      <c r="AE196" s="9">
        <v>508</v>
      </c>
      <c r="AI196" s="26" t="s">
        <v>17</v>
      </c>
      <c r="AJ196" s="23">
        <v>200</v>
      </c>
      <c r="AK196" s="23">
        <v>3.6</v>
      </c>
      <c r="AL196" s="23">
        <v>3.3</v>
      </c>
      <c r="AM196" s="23">
        <v>25</v>
      </c>
      <c r="AN196" s="23">
        <v>144</v>
      </c>
      <c r="AO196" s="27">
        <v>508</v>
      </c>
    </row>
    <row r="197" spans="2:41" ht="31.5" customHeight="1" x14ac:dyDescent="0.25">
      <c r="B197" s="302"/>
      <c r="C197" s="26" t="s">
        <v>54</v>
      </c>
      <c r="D197" s="10">
        <v>30</v>
      </c>
      <c r="E197" s="24">
        <f t="shared" si="37"/>
        <v>0.89999999999999991</v>
      </c>
      <c r="F197" s="24">
        <f t="shared" si="37"/>
        <v>3.15</v>
      </c>
      <c r="G197" s="24">
        <f>Q197/N197*D197</f>
        <v>15.3</v>
      </c>
      <c r="H197" s="24">
        <f>R197/N197*D197</f>
        <v>93</v>
      </c>
      <c r="I197" s="9">
        <v>102</v>
      </c>
      <c r="M197" s="26" t="s">
        <v>54</v>
      </c>
      <c r="N197" s="23">
        <v>40</v>
      </c>
      <c r="O197" s="23">
        <v>1.2</v>
      </c>
      <c r="P197" s="23">
        <v>4.2</v>
      </c>
      <c r="Q197" s="23">
        <v>20.399999999999999</v>
      </c>
      <c r="R197" s="23">
        <v>124</v>
      </c>
      <c r="S197" s="27">
        <v>102</v>
      </c>
      <c r="X197" s="302"/>
      <c r="Y197" s="26" t="s">
        <v>54</v>
      </c>
      <c r="Z197" s="10">
        <v>30</v>
      </c>
      <c r="AA197" s="24">
        <f>AK197/AJ197*Z197</f>
        <v>0.89999999999999991</v>
      </c>
      <c r="AB197" s="24">
        <f>AL197/AJ197*Z197</f>
        <v>3.1500000000000004</v>
      </c>
      <c r="AC197" s="24">
        <f>AM197/AJ197*Z197</f>
        <v>15.3</v>
      </c>
      <c r="AD197" s="24">
        <f>AN197/AJ197*Z197</f>
        <v>93</v>
      </c>
      <c r="AE197" s="9">
        <v>102</v>
      </c>
      <c r="AI197" s="26" t="s">
        <v>54</v>
      </c>
      <c r="AJ197" s="23">
        <v>40</v>
      </c>
      <c r="AK197" s="23">
        <v>1.2</v>
      </c>
      <c r="AL197" s="23">
        <v>4.2</v>
      </c>
      <c r="AM197" s="23">
        <v>20.399999999999999</v>
      </c>
      <c r="AN197" s="23">
        <v>124</v>
      </c>
      <c r="AO197" s="27">
        <v>102</v>
      </c>
    </row>
    <row r="198" spans="2:41" ht="31.5" customHeight="1" x14ac:dyDescent="0.25">
      <c r="B198" s="315"/>
      <c r="C198" s="26"/>
      <c r="D198" s="10"/>
      <c r="E198" s="24"/>
      <c r="F198" s="24"/>
      <c r="G198" s="24"/>
      <c r="H198" s="24"/>
      <c r="I198" s="9"/>
      <c r="M198" s="26"/>
      <c r="N198" s="23"/>
      <c r="O198" s="23"/>
      <c r="P198" s="23"/>
      <c r="Q198" s="23"/>
      <c r="R198" s="23"/>
      <c r="S198" s="27"/>
      <c r="X198" s="315"/>
      <c r="Y198" s="26"/>
      <c r="Z198" s="10"/>
      <c r="AA198" s="24"/>
      <c r="AB198" s="24"/>
      <c r="AC198" s="24"/>
      <c r="AD198" s="24"/>
      <c r="AE198" s="9"/>
      <c r="AI198" s="26"/>
      <c r="AJ198" s="23"/>
      <c r="AK198" s="23"/>
      <c r="AL198" s="23"/>
      <c r="AM198" s="23"/>
      <c r="AN198" s="23"/>
      <c r="AO198" s="27"/>
    </row>
    <row r="199" spans="2:41" ht="31.5" customHeight="1" x14ac:dyDescent="0.25">
      <c r="B199" s="315"/>
      <c r="C199" s="26"/>
      <c r="D199" s="10"/>
      <c r="E199" s="24"/>
      <c r="F199" s="24"/>
      <c r="G199" s="24"/>
      <c r="H199" s="24"/>
      <c r="I199" s="9"/>
      <c r="M199" s="26"/>
      <c r="N199" s="23"/>
      <c r="O199" s="23"/>
      <c r="P199" s="23"/>
      <c r="Q199" s="23"/>
      <c r="R199" s="23"/>
      <c r="S199" s="27"/>
      <c r="X199" s="315"/>
      <c r="Y199" s="26"/>
      <c r="Z199" s="10"/>
      <c r="AA199" s="24"/>
      <c r="AB199" s="24"/>
      <c r="AC199" s="24"/>
      <c r="AD199" s="24"/>
      <c r="AE199" s="9"/>
      <c r="AI199" s="26"/>
      <c r="AJ199" s="23"/>
      <c r="AK199" s="23"/>
      <c r="AL199" s="23"/>
      <c r="AM199" s="23"/>
      <c r="AN199" s="23"/>
      <c r="AO199" s="27"/>
    </row>
    <row r="200" spans="2:41" ht="39.75" customHeight="1" x14ac:dyDescent="0.25">
      <c r="B200" s="315"/>
      <c r="C200" s="41" t="s">
        <v>56</v>
      </c>
      <c r="D200" s="39">
        <v>100</v>
      </c>
      <c r="E200" s="24">
        <f>(O200)/N200*D200</f>
        <v>0.4</v>
      </c>
      <c r="F200" s="24">
        <f>(P200)/O200*E200</f>
        <v>0.4</v>
      </c>
      <c r="G200" s="24">
        <f>Q200/N200*D200</f>
        <v>9.8000000000000007</v>
      </c>
      <c r="H200" s="24">
        <f>R200/N200*D200</f>
        <v>47</v>
      </c>
      <c r="I200" s="40">
        <v>118</v>
      </c>
      <c r="M200" s="41" t="s">
        <v>56</v>
      </c>
      <c r="N200" s="23">
        <v>100</v>
      </c>
      <c r="O200" s="23">
        <v>0.4</v>
      </c>
      <c r="P200" s="23">
        <v>0.4</v>
      </c>
      <c r="Q200" s="23">
        <v>9.8000000000000007</v>
      </c>
      <c r="R200" s="23">
        <v>47</v>
      </c>
      <c r="S200" s="43">
        <v>118</v>
      </c>
      <c r="X200" s="315"/>
      <c r="Y200" s="41" t="s">
        <v>56</v>
      </c>
      <c r="Z200" s="40">
        <v>100</v>
      </c>
      <c r="AA200" s="24">
        <f>AK200/AJ200*Z200</f>
        <v>0.4</v>
      </c>
      <c r="AB200" s="24">
        <f>AL200/AJ200*Z200</f>
        <v>0.4</v>
      </c>
      <c r="AC200" s="24">
        <f>AM200/AJ200*Z200</f>
        <v>9.8000000000000007</v>
      </c>
      <c r="AD200" s="24">
        <f>AN200/AJ200*Z200</f>
        <v>47</v>
      </c>
      <c r="AE200" s="40">
        <v>118</v>
      </c>
      <c r="AI200" s="41" t="s">
        <v>56</v>
      </c>
      <c r="AJ200" s="23">
        <v>100</v>
      </c>
      <c r="AK200" s="23">
        <v>0.4</v>
      </c>
      <c r="AL200" s="23">
        <v>0.4</v>
      </c>
      <c r="AM200" s="23">
        <v>9.8000000000000007</v>
      </c>
      <c r="AN200" s="23">
        <v>47</v>
      </c>
      <c r="AO200" s="43">
        <v>118</v>
      </c>
    </row>
    <row r="201" spans="2:41" ht="31.5" customHeight="1" x14ac:dyDescent="0.25">
      <c r="B201" s="26" t="s">
        <v>21</v>
      </c>
      <c r="C201" s="26"/>
      <c r="D201" s="10">
        <f t="shared" ref="D201:I201" si="38">SUM(D195:D200)</f>
        <v>410</v>
      </c>
      <c r="E201" s="24">
        <f t="shared" si="38"/>
        <v>9.668000000000001</v>
      </c>
      <c r="F201" s="24">
        <f t="shared" si="38"/>
        <v>14.384</v>
      </c>
      <c r="G201" s="24">
        <f t="shared" si="38"/>
        <v>67.977999999999994</v>
      </c>
      <c r="H201" s="24">
        <f t="shared" si="38"/>
        <v>442.35</v>
      </c>
      <c r="I201" s="9">
        <f t="shared" si="38"/>
        <v>992</v>
      </c>
      <c r="M201" s="26"/>
      <c r="N201" s="23"/>
      <c r="O201" s="23"/>
      <c r="P201" s="23"/>
      <c r="Q201" s="23"/>
      <c r="R201" s="23"/>
      <c r="S201" s="23"/>
      <c r="X201" s="26" t="s">
        <v>21</v>
      </c>
      <c r="Y201" s="26"/>
      <c r="Z201" s="10">
        <f t="shared" ref="Z201:AE201" si="39">SUM(Z195:Z200)</f>
        <v>410</v>
      </c>
      <c r="AA201" s="24">
        <f t="shared" si="39"/>
        <v>9.668000000000001</v>
      </c>
      <c r="AB201" s="24">
        <f t="shared" si="39"/>
        <v>14.384</v>
      </c>
      <c r="AC201" s="24">
        <f t="shared" si="39"/>
        <v>67.977999999999994</v>
      </c>
      <c r="AD201" s="24">
        <f t="shared" si="39"/>
        <v>442.35</v>
      </c>
      <c r="AE201" s="10">
        <f t="shared" si="39"/>
        <v>992</v>
      </c>
      <c r="AI201" s="26"/>
      <c r="AJ201" s="23"/>
      <c r="AK201" s="23"/>
      <c r="AL201" s="23"/>
      <c r="AM201" s="23"/>
      <c r="AN201" s="23"/>
      <c r="AO201" s="23"/>
    </row>
    <row r="202" spans="2:41" ht="31.5" customHeight="1" x14ac:dyDescent="0.25">
      <c r="B202" s="302" t="s">
        <v>22</v>
      </c>
      <c r="C202" s="26"/>
      <c r="D202" s="10"/>
      <c r="E202" s="24"/>
      <c r="F202" s="24"/>
      <c r="G202" s="24"/>
      <c r="H202" s="24"/>
      <c r="I202" s="9"/>
      <c r="M202" s="26"/>
      <c r="N202" s="23"/>
      <c r="O202" s="23"/>
      <c r="P202" s="23"/>
      <c r="Q202" s="23"/>
      <c r="R202" s="23"/>
      <c r="S202" s="27"/>
      <c r="X202" s="302" t="s">
        <v>22</v>
      </c>
      <c r="Y202" s="26"/>
      <c r="Z202" s="10"/>
      <c r="AA202" s="24"/>
      <c r="AB202" s="24"/>
      <c r="AC202" s="24"/>
      <c r="AD202" s="24"/>
      <c r="AE202" s="9"/>
      <c r="AI202" s="26"/>
      <c r="AJ202" s="23"/>
      <c r="AK202" s="23"/>
      <c r="AL202" s="23"/>
      <c r="AM202" s="23"/>
      <c r="AN202" s="23"/>
      <c r="AO202" s="27"/>
    </row>
    <row r="203" spans="2:41" ht="31.5" customHeight="1" x14ac:dyDescent="0.25">
      <c r="B203" s="302"/>
      <c r="C203" s="26" t="s">
        <v>139</v>
      </c>
      <c r="D203" s="10">
        <v>150</v>
      </c>
      <c r="E203" s="24">
        <f>(O203)/N203*D203</f>
        <v>1.3049999999999999</v>
      </c>
      <c r="F203" s="24">
        <f>(P203)/O203*E203</f>
        <v>2.6700000000000004</v>
      </c>
      <c r="G203" s="24">
        <f>Q203/N203*D203</f>
        <v>7.2150000000000007</v>
      </c>
      <c r="H203" s="24">
        <f>R203/N203*D203</f>
        <v>58.2</v>
      </c>
      <c r="I203" s="9">
        <v>136</v>
      </c>
      <c r="M203" s="26" t="s">
        <v>139</v>
      </c>
      <c r="N203" s="23">
        <v>1000</v>
      </c>
      <c r="O203" s="23">
        <v>8.6999999999999993</v>
      </c>
      <c r="P203" s="23">
        <v>17.8</v>
      </c>
      <c r="Q203" s="23">
        <v>48.1</v>
      </c>
      <c r="R203" s="23">
        <v>388</v>
      </c>
      <c r="S203" s="27">
        <v>136</v>
      </c>
      <c r="X203" s="302"/>
      <c r="Y203" s="26" t="s">
        <v>138</v>
      </c>
      <c r="Z203" s="10">
        <v>150</v>
      </c>
      <c r="AA203" s="24">
        <f>AK203/AJ203*Z203</f>
        <v>1.3049999999999999</v>
      </c>
      <c r="AB203" s="24">
        <f>AL203/AJ203*Z203</f>
        <v>2.67</v>
      </c>
      <c r="AC203" s="24">
        <f>AM203/AJ203*Z203</f>
        <v>7.2150000000000007</v>
      </c>
      <c r="AD203" s="24">
        <f>AN203/AJ203*Z203</f>
        <v>58.2</v>
      </c>
      <c r="AE203" s="9">
        <v>136</v>
      </c>
      <c r="AI203" s="26" t="s">
        <v>139</v>
      </c>
      <c r="AJ203" s="23">
        <v>1000</v>
      </c>
      <c r="AK203" s="23">
        <v>8.6999999999999993</v>
      </c>
      <c r="AL203" s="23">
        <v>17.8</v>
      </c>
      <c r="AM203" s="23">
        <v>48.1</v>
      </c>
      <c r="AN203" s="23">
        <v>388</v>
      </c>
      <c r="AO203" s="27">
        <v>136</v>
      </c>
    </row>
    <row r="204" spans="2:41" ht="31.5" customHeight="1" x14ac:dyDescent="0.25">
      <c r="B204" s="302"/>
      <c r="C204" s="36" t="s">
        <v>25</v>
      </c>
      <c r="D204" s="10">
        <v>10</v>
      </c>
      <c r="E204" s="24"/>
      <c r="F204" s="24"/>
      <c r="G204" s="24"/>
      <c r="H204" s="24"/>
      <c r="I204" s="9">
        <v>133</v>
      </c>
      <c r="M204" s="36" t="s">
        <v>25</v>
      </c>
      <c r="N204" s="23"/>
      <c r="O204" s="23"/>
      <c r="P204" s="23"/>
      <c r="Q204" s="23"/>
      <c r="R204" s="23"/>
      <c r="S204" s="27">
        <v>133</v>
      </c>
      <c r="X204" s="302"/>
      <c r="Y204" s="26" t="s">
        <v>25</v>
      </c>
      <c r="Z204" s="10">
        <v>10</v>
      </c>
      <c r="AA204" s="24"/>
      <c r="AB204" s="24"/>
      <c r="AC204" s="24"/>
      <c r="AD204" s="24"/>
      <c r="AE204" s="9"/>
      <c r="AI204" s="36" t="s">
        <v>25</v>
      </c>
      <c r="AJ204" s="23"/>
      <c r="AK204" s="23"/>
      <c r="AL204" s="23"/>
      <c r="AM204" s="23"/>
      <c r="AN204" s="23"/>
      <c r="AO204" s="27">
        <v>133</v>
      </c>
    </row>
    <row r="205" spans="2:41" ht="31.5" customHeight="1" x14ac:dyDescent="0.25">
      <c r="B205" s="302"/>
      <c r="C205" s="26" t="s">
        <v>140</v>
      </c>
      <c r="D205" s="10">
        <v>150</v>
      </c>
      <c r="E205" s="24">
        <f t="shared" ref="E205:F208" si="40">(O205)/N205*D205</f>
        <v>14.55</v>
      </c>
      <c r="F205" s="24">
        <f t="shared" si="40"/>
        <v>35.049999999999997</v>
      </c>
      <c r="G205" s="24">
        <f>Q205/N205*D205</f>
        <v>8.6999999999999993</v>
      </c>
      <c r="H205" s="24">
        <f>R205/N205*D205</f>
        <v>408.5</v>
      </c>
      <c r="I205" s="9">
        <v>371</v>
      </c>
      <c r="M205" s="26" t="s">
        <v>140</v>
      </c>
      <c r="N205" s="23">
        <v>300</v>
      </c>
      <c r="O205" s="23">
        <v>29.1</v>
      </c>
      <c r="P205" s="23">
        <v>70.099999999999994</v>
      </c>
      <c r="Q205" s="23">
        <v>17.399999999999999</v>
      </c>
      <c r="R205" s="23">
        <v>817</v>
      </c>
      <c r="S205" s="27">
        <v>371</v>
      </c>
      <c r="X205" s="302"/>
      <c r="Y205" s="26" t="s">
        <v>140</v>
      </c>
      <c r="Z205" s="10">
        <v>150</v>
      </c>
      <c r="AA205" s="24">
        <f>AK205/AJ205*Z205</f>
        <v>14.55</v>
      </c>
      <c r="AB205" s="24">
        <f>AL205/AJ205*Z205</f>
        <v>35.049999999999997</v>
      </c>
      <c r="AC205" s="24">
        <f>AM205/AJ205*Z205</f>
        <v>8.6999999999999993</v>
      </c>
      <c r="AD205" s="24">
        <f>AN205/AJ205*Z205</f>
        <v>408.5</v>
      </c>
      <c r="AE205" s="9">
        <v>371</v>
      </c>
      <c r="AI205" s="26" t="s">
        <v>140</v>
      </c>
      <c r="AJ205" s="23">
        <v>300</v>
      </c>
      <c r="AK205" s="23">
        <v>29.1</v>
      </c>
      <c r="AL205" s="23">
        <v>70.099999999999994</v>
      </c>
      <c r="AM205" s="23">
        <v>17.399999999999999</v>
      </c>
      <c r="AN205" s="23">
        <v>817</v>
      </c>
      <c r="AO205" s="27">
        <v>371</v>
      </c>
    </row>
    <row r="206" spans="2:41" ht="31.5" customHeight="1" x14ac:dyDescent="0.25">
      <c r="B206" s="315"/>
      <c r="C206" s="26" t="s">
        <v>33</v>
      </c>
      <c r="D206" s="10">
        <v>40</v>
      </c>
      <c r="E206" s="24">
        <f t="shared" si="40"/>
        <v>3.04</v>
      </c>
      <c r="F206" s="24">
        <f t="shared" si="40"/>
        <v>0.32</v>
      </c>
      <c r="G206" s="24">
        <f>Q206/N206*D206</f>
        <v>19.680000000000003</v>
      </c>
      <c r="H206" s="24">
        <f>R206/N206*D206</f>
        <v>94</v>
      </c>
      <c r="I206" s="9">
        <v>114</v>
      </c>
      <c r="M206" s="26" t="s">
        <v>33</v>
      </c>
      <c r="N206" s="23">
        <v>100</v>
      </c>
      <c r="O206" s="23">
        <v>7.6</v>
      </c>
      <c r="P206" s="23">
        <v>0.8</v>
      </c>
      <c r="Q206" s="23">
        <v>49.2</v>
      </c>
      <c r="R206" s="23">
        <v>235</v>
      </c>
      <c r="S206" s="27">
        <v>114</v>
      </c>
      <c r="X206" s="315"/>
      <c r="Y206" s="26" t="s">
        <v>33</v>
      </c>
      <c r="Z206" s="10">
        <v>40</v>
      </c>
      <c r="AA206" s="24">
        <f>AK206/AJ206*Z206</f>
        <v>3.04</v>
      </c>
      <c r="AB206" s="24">
        <f>AL206/AJ206*Z206</f>
        <v>0.32</v>
      </c>
      <c r="AC206" s="24">
        <f>AM206/AJ206*Z206</f>
        <v>19.680000000000003</v>
      </c>
      <c r="AD206" s="24">
        <f>AN206/AJ206*Z206</f>
        <v>94</v>
      </c>
      <c r="AE206" s="9">
        <v>114</v>
      </c>
      <c r="AI206" s="26" t="s">
        <v>33</v>
      </c>
      <c r="AJ206" s="23">
        <v>100</v>
      </c>
      <c r="AK206" s="23">
        <v>7.6</v>
      </c>
      <c r="AL206" s="23">
        <v>0.8</v>
      </c>
      <c r="AM206" s="23">
        <v>49.2</v>
      </c>
      <c r="AN206" s="23">
        <v>235</v>
      </c>
      <c r="AO206" s="27">
        <v>114</v>
      </c>
    </row>
    <row r="207" spans="2:41" ht="31.5" customHeight="1" x14ac:dyDescent="0.25">
      <c r="B207" s="315"/>
      <c r="C207" s="26" t="s">
        <v>34</v>
      </c>
      <c r="D207" s="10">
        <v>40</v>
      </c>
      <c r="E207" s="24">
        <f t="shared" si="40"/>
        <v>2.64</v>
      </c>
      <c r="F207" s="24">
        <f t="shared" si="40"/>
        <v>0.48000000000000004</v>
      </c>
      <c r="G207" s="24">
        <f>Q207/N207*D207</f>
        <v>13.36</v>
      </c>
      <c r="H207" s="24">
        <f>R207/N207*D207</f>
        <v>69.599999999999994</v>
      </c>
      <c r="I207" s="9">
        <v>115</v>
      </c>
      <c r="M207" s="26" t="s">
        <v>34</v>
      </c>
      <c r="N207" s="23">
        <v>100</v>
      </c>
      <c r="O207" s="23">
        <v>6.6</v>
      </c>
      <c r="P207" s="23">
        <v>1.2</v>
      </c>
      <c r="Q207" s="23">
        <v>33.4</v>
      </c>
      <c r="R207" s="23">
        <v>174</v>
      </c>
      <c r="S207" s="27">
        <v>115</v>
      </c>
      <c r="X207" s="315"/>
      <c r="Y207" s="26" t="s">
        <v>34</v>
      </c>
      <c r="Z207" s="10">
        <v>40</v>
      </c>
      <c r="AA207" s="24">
        <f>AK207/AJ207*Z207</f>
        <v>2.64</v>
      </c>
      <c r="AB207" s="24">
        <f>AL207/AJ207*Z207</f>
        <v>0.48</v>
      </c>
      <c r="AC207" s="24">
        <f>AM207/AJ207*Z207</f>
        <v>13.36</v>
      </c>
      <c r="AD207" s="24">
        <f>AN207/AJ207*Z207</f>
        <v>69.599999999999994</v>
      </c>
      <c r="AE207" s="9">
        <v>115</v>
      </c>
      <c r="AI207" s="26" t="s">
        <v>34</v>
      </c>
      <c r="AJ207" s="23">
        <v>100</v>
      </c>
      <c r="AK207" s="23">
        <v>6.6</v>
      </c>
      <c r="AL207" s="23">
        <v>1.2</v>
      </c>
      <c r="AM207" s="23">
        <v>33.4</v>
      </c>
      <c r="AN207" s="23">
        <v>174</v>
      </c>
      <c r="AO207" s="27">
        <v>115</v>
      </c>
    </row>
    <row r="208" spans="2:41" ht="31.5" customHeight="1" x14ac:dyDescent="0.25">
      <c r="B208" s="315"/>
      <c r="C208" s="26" t="s">
        <v>64</v>
      </c>
      <c r="D208" s="10">
        <v>120</v>
      </c>
      <c r="E208" s="24">
        <f t="shared" si="40"/>
        <v>0.3</v>
      </c>
      <c r="F208" s="24">
        <f t="shared" si="40"/>
        <v>0</v>
      </c>
      <c r="G208" s="24">
        <f>Q208/N208*D208</f>
        <v>16.200000000000003</v>
      </c>
      <c r="H208" s="24">
        <f>R208/N208*D208</f>
        <v>66</v>
      </c>
      <c r="I208" s="9">
        <v>527</v>
      </c>
      <c r="M208" s="26" t="s">
        <v>64</v>
      </c>
      <c r="N208" s="23">
        <v>200</v>
      </c>
      <c r="O208" s="23">
        <v>0.5</v>
      </c>
      <c r="P208" s="23">
        <v>0</v>
      </c>
      <c r="Q208" s="23">
        <v>27</v>
      </c>
      <c r="R208" s="23">
        <v>110</v>
      </c>
      <c r="S208" s="27">
        <v>527</v>
      </c>
      <c r="X208" s="315"/>
      <c r="Y208" s="26" t="s">
        <v>64</v>
      </c>
      <c r="Z208" s="10">
        <v>120</v>
      </c>
      <c r="AA208" s="24">
        <f>AK208/AJ208*Z208</f>
        <v>0.3</v>
      </c>
      <c r="AB208" s="24">
        <f>AL208/AJ208*Z208</f>
        <v>0</v>
      </c>
      <c r="AC208" s="24">
        <f>AM208/AJ208*Z208</f>
        <v>16.200000000000003</v>
      </c>
      <c r="AD208" s="24">
        <f>AN208/AJ208*Z208</f>
        <v>66</v>
      </c>
      <c r="AE208" s="9">
        <v>527</v>
      </c>
      <c r="AI208" s="26" t="s">
        <v>64</v>
      </c>
      <c r="AJ208" s="23">
        <v>200</v>
      </c>
      <c r="AK208" s="23">
        <v>0.5</v>
      </c>
      <c r="AL208" s="23">
        <v>0</v>
      </c>
      <c r="AM208" s="23">
        <v>27</v>
      </c>
      <c r="AN208" s="23">
        <v>110</v>
      </c>
      <c r="AO208" s="27">
        <v>527</v>
      </c>
    </row>
    <row r="209" spans="2:41" ht="31.5" customHeight="1" x14ac:dyDescent="0.25">
      <c r="B209" s="26" t="s">
        <v>35</v>
      </c>
      <c r="C209" s="26"/>
      <c r="D209" s="10">
        <f>SUM(D202:D208)</f>
        <v>510</v>
      </c>
      <c r="E209" s="24">
        <f>SUM(E202:E208)</f>
        <v>21.835000000000001</v>
      </c>
      <c r="F209" s="24">
        <f>SUM(F202:F208)</f>
        <v>38.519999999999996</v>
      </c>
      <c r="G209" s="24">
        <f>SUM(G202:G208)</f>
        <v>65.155000000000001</v>
      </c>
      <c r="H209" s="24">
        <f>SUM(H202:H208)</f>
        <v>696.30000000000007</v>
      </c>
      <c r="I209" s="9"/>
      <c r="M209" s="26"/>
      <c r="N209" s="23"/>
      <c r="O209" s="23"/>
      <c r="P209" s="23"/>
      <c r="Q209" s="23"/>
      <c r="R209" s="23"/>
      <c r="S209" s="27"/>
      <c r="X209" s="26" t="s">
        <v>35</v>
      </c>
      <c r="Y209" s="26"/>
      <c r="Z209" s="10">
        <f>SUM(Z202:Z208)</f>
        <v>510</v>
      </c>
      <c r="AA209" s="24">
        <f>SUM(AA202:AA208)</f>
        <v>21.835000000000001</v>
      </c>
      <c r="AB209" s="24">
        <f>SUM(AB202:AB208)</f>
        <v>38.519999999999996</v>
      </c>
      <c r="AC209" s="24">
        <f>SUM(AC202:AC208)</f>
        <v>65.155000000000001</v>
      </c>
      <c r="AD209" s="24">
        <f>SUM(AD202:AD208)</f>
        <v>696.30000000000007</v>
      </c>
      <c r="AE209" s="9"/>
      <c r="AI209" s="26"/>
      <c r="AJ209" s="23"/>
      <c r="AK209" s="23"/>
      <c r="AL209" s="23"/>
      <c r="AM209" s="23"/>
      <c r="AN209" s="23"/>
      <c r="AO209" s="27"/>
    </row>
    <row r="210" spans="2:41" ht="31.5" customHeight="1" x14ac:dyDescent="0.25">
      <c r="B210" s="302" t="s">
        <v>36</v>
      </c>
      <c r="C210" s="26" t="s">
        <v>37</v>
      </c>
      <c r="D210" s="10">
        <v>30</v>
      </c>
      <c r="E210" s="24">
        <f>(O210)/N210*D210</f>
        <v>2.25</v>
      </c>
      <c r="F210" s="24">
        <f>(P210)/O210*E210</f>
        <v>2.9400000000000004</v>
      </c>
      <c r="G210" s="24">
        <f>Q210/N210*D210</f>
        <v>22.320000000000004</v>
      </c>
      <c r="H210" s="24">
        <f>R210/N210*D210</f>
        <v>125.1</v>
      </c>
      <c r="I210" s="9">
        <v>609</v>
      </c>
      <c r="M210" s="26" t="s">
        <v>37</v>
      </c>
      <c r="N210" s="23">
        <v>100</v>
      </c>
      <c r="O210" s="23">
        <v>7.5</v>
      </c>
      <c r="P210" s="23">
        <v>9.8000000000000007</v>
      </c>
      <c r="Q210" s="23">
        <v>74.400000000000006</v>
      </c>
      <c r="R210" s="23">
        <v>417</v>
      </c>
      <c r="S210" s="27">
        <v>609</v>
      </c>
      <c r="X210" s="302" t="s">
        <v>36</v>
      </c>
      <c r="Y210" s="26" t="s">
        <v>37</v>
      </c>
      <c r="Z210" s="10">
        <v>30</v>
      </c>
      <c r="AA210" s="24">
        <f>AK210/AJ210*Z210</f>
        <v>2.25</v>
      </c>
      <c r="AB210" s="24">
        <f>AL210/AJ210*Z210</f>
        <v>2.94</v>
      </c>
      <c r="AC210" s="24">
        <f>AM210/AJ210*Z210</f>
        <v>22.320000000000004</v>
      </c>
      <c r="AD210" s="24">
        <f>AN210/AJ210*Z210</f>
        <v>125.1</v>
      </c>
      <c r="AE210" s="9">
        <v>609</v>
      </c>
      <c r="AI210" s="26" t="s">
        <v>37</v>
      </c>
      <c r="AJ210" s="23">
        <v>100</v>
      </c>
      <c r="AK210" s="23">
        <v>7.5</v>
      </c>
      <c r="AL210" s="23">
        <v>9.8000000000000007</v>
      </c>
      <c r="AM210" s="23">
        <v>74.400000000000006</v>
      </c>
      <c r="AN210" s="23">
        <v>417</v>
      </c>
      <c r="AO210" s="27">
        <v>609</v>
      </c>
    </row>
    <row r="211" spans="2:41" ht="31.5" customHeight="1" x14ac:dyDescent="0.25">
      <c r="B211" s="302"/>
      <c r="C211" s="26" t="s">
        <v>83</v>
      </c>
      <c r="D211" s="10">
        <v>150</v>
      </c>
      <c r="E211" s="24">
        <f>(O211)/N211*D211</f>
        <v>7.5</v>
      </c>
      <c r="F211" s="24">
        <f>(P211)/O211*E211</f>
        <v>4.8</v>
      </c>
      <c r="G211" s="24">
        <f>Q211/N211*D211</f>
        <v>12.750000000000002</v>
      </c>
      <c r="H211" s="24">
        <f>R211/N211*D211</f>
        <v>130.5</v>
      </c>
      <c r="I211" s="9">
        <v>536</v>
      </c>
      <c r="M211" s="26" t="s">
        <v>83</v>
      </c>
      <c r="N211" s="23">
        <v>200</v>
      </c>
      <c r="O211" s="23">
        <v>10</v>
      </c>
      <c r="P211" s="23">
        <v>6.4</v>
      </c>
      <c r="Q211" s="23">
        <v>17</v>
      </c>
      <c r="R211" s="23">
        <v>174</v>
      </c>
      <c r="S211" s="27">
        <v>536</v>
      </c>
      <c r="X211" s="302"/>
      <c r="Y211" s="26" t="s">
        <v>83</v>
      </c>
      <c r="Z211" s="10">
        <v>150</v>
      </c>
      <c r="AA211" s="24">
        <f>AK211/AJ211*Z211</f>
        <v>7.5</v>
      </c>
      <c r="AB211" s="24">
        <f>AL211/AJ211*Z211</f>
        <v>4.8</v>
      </c>
      <c r="AC211" s="24">
        <f>AM211/AJ211*Z211</f>
        <v>12.750000000000002</v>
      </c>
      <c r="AD211" s="24">
        <f>AN211/AJ211*Z211</f>
        <v>130.5</v>
      </c>
      <c r="AE211" s="9">
        <v>536</v>
      </c>
      <c r="AI211" s="26" t="s">
        <v>83</v>
      </c>
      <c r="AJ211" s="23">
        <v>200</v>
      </c>
      <c r="AK211" s="23">
        <v>10</v>
      </c>
      <c r="AL211" s="23">
        <v>6.4</v>
      </c>
      <c r="AM211" s="23">
        <v>17</v>
      </c>
      <c r="AN211" s="23">
        <v>174</v>
      </c>
      <c r="AO211" s="27">
        <v>536</v>
      </c>
    </row>
    <row r="212" spans="2:41" ht="31.5" customHeight="1" x14ac:dyDescent="0.25">
      <c r="B212" s="26" t="s">
        <v>39</v>
      </c>
      <c r="C212" s="26"/>
      <c r="D212" s="10">
        <f>SUM(D210:D211)</f>
        <v>180</v>
      </c>
      <c r="E212" s="24">
        <f>SUM(E210:E211)</f>
        <v>9.75</v>
      </c>
      <c r="F212" s="24">
        <f>SUM(F210:F211)</f>
        <v>7.74</v>
      </c>
      <c r="G212" s="24">
        <f>SUM(G210:G211)</f>
        <v>35.070000000000007</v>
      </c>
      <c r="H212" s="24">
        <f>SUM(H210:H211)</f>
        <v>255.6</v>
      </c>
      <c r="I212" s="9"/>
      <c r="M212" s="26"/>
      <c r="N212" s="23"/>
      <c r="O212" s="23"/>
      <c r="P212" s="23"/>
      <c r="Q212" s="23"/>
      <c r="R212" s="23"/>
      <c r="S212" s="27"/>
      <c r="X212" s="26" t="s">
        <v>39</v>
      </c>
      <c r="Y212" s="26"/>
      <c r="Z212" s="10">
        <f>SUM(Z210:Z211)</f>
        <v>180</v>
      </c>
      <c r="AA212" s="24">
        <f>SUM(AA210:AA211)</f>
        <v>9.75</v>
      </c>
      <c r="AB212" s="24">
        <f>SUM(AB210:AB211)</f>
        <v>7.74</v>
      </c>
      <c r="AC212" s="24">
        <f>SUM(AC210:AC211)</f>
        <v>35.070000000000007</v>
      </c>
      <c r="AD212" s="24">
        <f>SUM(AD210:AD211)</f>
        <v>255.6</v>
      </c>
      <c r="AE212" s="9"/>
      <c r="AI212" s="26"/>
      <c r="AJ212" s="23"/>
      <c r="AK212" s="23"/>
      <c r="AL212" s="23"/>
      <c r="AM212" s="23"/>
      <c r="AN212" s="23"/>
      <c r="AO212" s="27"/>
    </row>
    <row r="213" spans="2:41" ht="31.5" customHeight="1" x14ac:dyDescent="0.25">
      <c r="B213" s="305" t="s">
        <v>40</v>
      </c>
      <c r="C213" s="36" t="s">
        <v>61</v>
      </c>
      <c r="D213" s="10">
        <v>80</v>
      </c>
      <c r="E213" s="24">
        <f t="shared" ref="E213:F217" si="41">(O213)/N213*D213</f>
        <v>1.6800000000000002</v>
      </c>
      <c r="F213" s="24">
        <f t="shared" si="41"/>
        <v>3.5200000000000005</v>
      </c>
      <c r="G213" s="24">
        <f>Q213/N213*D213</f>
        <v>8.7200000000000006</v>
      </c>
      <c r="H213" s="24">
        <f>R213/N213*D213</f>
        <v>73.600000000000009</v>
      </c>
      <c r="I213" s="9">
        <v>434</v>
      </c>
      <c r="M213" s="36" t="s">
        <v>61</v>
      </c>
      <c r="N213" s="23">
        <v>100</v>
      </c>
      <c r="O213" s="23">
        <v>2.1</v>
      </c>
      <c r="P213" s="23">
        <v>4.4000000000000004</v>
      </c>
      <c r="Q213" s="23">
        <v>10.9</v>
      </c>
      <c r="R213" s="23">
        <v>92</v>
      </c>
      <c r="S213" s="27">
        <v>434</v>
      </c>
      <c r="X213" s="305" t="s">
        <v>40</v>
      </c>
      <c r="Y213" s="26" t="s">
        <v>61</v>
      </c>
      <c r="Z213" s="10">
        <v>80</v>
      </c>
      <c r="AA213" s="24">
        <f>AK213/AJ213*Z213</f>
        <v>1.6800000000000002</v>
      </c>
      <c r="AB213" s="24">
        <f>AL213/AJ213*Z213</f>
        <v>3.5200000000000005</v>
      </c>
      <c r="AC213" s="24">
        <f>AM213/AJ213*Z213</f>
        <v>8.7200000000000006</v>
      </c>
      <c r="AD213" s="24">
        <f>AN213/AJ213*Z213</f>
        <v>73.600000000000009</v>
      </c>
      <c r="AE213" s="9">
        <v>434</v>
      </c>
      <c r="AI213" s="36" t="s">
        <v>61</v>
      </c>
      <c r="AJ213" s="23">
        <v>100</v>
      </c>
      <c r="AK213" s="23">
        <v>2.1</v>
      </c>
      <c r="AL213" s="23">
        <v>4.4000000000000004</v>
      </c>
      <c r="AM213" s="23">
        <v>10.9</v>
      </c>
      <c r="AN213" s="23">
        <v>92</v>
      </c>
      <c r="AO213" s="27">
        <v>434</v>
      </c>
    </row>
    <row r="214" spans="2:41" ht="31.5" customHeight="1" x14ac:dyDescent="0.25">
      <c r="B214" s="306"/>
      <c r="C214" s="36" t="s">
        <v>63</v>
      </c>
      <c r="D214" s="10">
        <v>10</v>
      </c>
      <c r="E214" s="24">
        <f t="shared" si="41"/>
        <v>0.308</v>
      </c>
      <c r="F214" s="24">
        <f t="shared" si="41"/>
        <v>2.125</v>
      </c>
      <c r="G214" s="24">
        <f>Q214/N214*D214</f>
        <v>0.67500000000000004</v>
      </c>
      <c r="H214" s="24">
        <f>R214/N214*D214</f>
        <v>23.060000000000002</v>
      </c>
      <c r="I214" s="9">
        <v>452</v>
      </c>
      <c r="M214" s="36" t="s">
        <v>63</v>
      </c>
      <c r="N214" s="23">
        <v>1000</v>
      </c>
      <c r="O214" s="23">
        <v>30.8</v>
      </c>
      <c r="P214" s="23">
        <v>212.5</v>
      </c>
      <c r="Q214" s="23">
        <v>67.5</v>
      </c>
      <c r="R214" s="23">
        <v>2306</v>
      </c>
      <c r="S214" s="27">
        <v>452</v>
      </c>
      <c r="X214" s="306"/>
      <c r="Y214" s="26" t="s">
        <v>62</v>
      </c>
      <c r="Z214" s="10">
        <v>10</v>
      </c>
      <c r="AA214" s="24">
        <f>AK214/AJ214*Z214</f>
        <v>0.308</v>
      </c>
      <c r="AB214" s="24">
        <f>AL214/AJ214*Z214</f>
        <v>2.125</v>
      </c>
      <c r="AC214" s="24">
        <f>AM214/AJ214*Z214</f>
        <v>0.67500000000000004</v>
      </c>
      <c r="AD214" s="24">
        <f>AN214/AJ214*Z214</f>
        <v>23.060000000000002</v>
      </c>
      <c r="AE214" s="9">
        <v>452</v>
      </c>
      <c r="AI214" s="36" t="s">
        <v>63</v>
      </c>
      <c r="AJ214" s="23">
        <v>1000</v>
      </c>
      <c r="AK214" s="23">
        <v>30.8</v>
      </c>
      <c r="AL214" s="23">
        <v>212.5</v>
      </c>
      <c r="AM214" s="23">
        <v>67.5</v>
      </c>
      <c r="AN214" s="23">
        <v>2306</v>
      </c>
      <c r="AO214" s="27">
        <v>452</v>
      </c>
    </row>
    <row r="215" spans="2:41" ht="31.5" customHeight="1" x14ac:dyDescent="0.25">
      <c r="B215" s="318"/>
      <c r="C215" s="26" t="s">
        <v>141</v>
      </c>
      <c r="D215" s="10">
        <v>60</v>
      </c>
      <c r="E215" s="24">
        <f t="shared" si="41"/>
        <v>10.92</v>
      </c>
      <c r="F215" s="24">
        <f t="shared" si="41"/>
        <v>5.7</v>
      </c>
      <c r="G215" s="24">
        <f>Q215/N215*D215</f>
        <v>2.76</v>
      </c>
      <c r="H215" s="24">
        <f>R215/N215*D215</f>
        <v>94.2</v>
      </c>
      <c r="I215" s="9">
        <v>339</v>
      </c>
      <c r="M215" s="26" t="s">
        <v>141</v>
      </c>
      <c r="N215" s="23">
        <v>100</v>
      </c>
      <c r="O215" s="23">
        <v>18.2</v>
      </c>
      <c r="P215" s="23">
        <v>9.5</v>
      </c>
      <c r="Q215" s="23">
        <v>4.5999999999999996</v>
      </c>
      <c r="R215" s="23">
        <v>157</v>
      </c>
      <c r="S215" s="27">
        <v>339</v>
      </c>
      <c r="X215" s="318"/>
      <c r="Y215" s="26" t="s">
        <v>141</v>
      </c>
      <c r="Z215" s="10">
        <v>60</v>
      </c>
      <c r="AA215" s="24">
        <f>AK215/AJ215*Z215</f>
        <v>10.92</v>
      </c>
      <c r="AB215" s="24">
        <f>AL215/AJ215*Z215</f>
        <v>5.7</v>
      </c>
      <c r="AC215" s="24">
        <f>AM215/AJ215*Z215</f>
        <v>2.76</v>
      </c>
      <c r="AD215" s="24">
        <f>AN215/AJ215*Z215</f>
        <v>94.2</v>
      </c>
      <c r="AE215" s="9">
        <v>339</v>
      </c>
      <c r="AI215" s="26" t="s">
        <v>141</v>
      </c>
      <c r="AJ215" s="23">
        <v>100</v>
      </c>
      <c r="AK215" s="23">
        <v>18.2</v>
      </c>
      <c r="AL215" s="23">
        <v>9.5</v>
      </c>
      <c r="AM215" s="23">
        <v>4.5999999999999996</v>
      </c>
      <c r="AN215" s="23">
        <v>157</v>
      </c>
      <c r="AO215" s="27">
        <v>339</v>
      </c>
    </row>
    <row r="216" spans="2:41" ht="31.5" customHeight="1" x14ac:dyDescent="0.25">
      <c r="B216" s="318"/>
      <c r="C216" s="26" t="s">
        <v>142</v>
      </c>
      <c r="D216" s="10">
        <v>25</v>
      </c>
      <c r="E216" s="24">
        <f t="shared" si="41"/>
        <v>0.47499999999999998</v>
      </c>
      <c r="F216" s="24">
        <f t="shared" si="41"/>
        <v>2.2250000000000001</v>
      </c>
      <c r="G216" s="24">
        <f>Q216/N216*D216</f>
        <v>1.925</v>
      </c>
      <c r="H216" s="24">
        <f>R216/N216*D216</f>
        <v>29.75</v>
      </c>
      <c r="I216" s="9">
        <v>121</v>
      </c>
      <c r="M216" s="26" t="s">
        <v>142</v>
      </c>
      <c r="N216" s="23">
        <v>100</v>
      </c>
      <c r="O216" s="23">
        <v>1.9</v>
      </c>
      <c r="P216" s="23">
        <v>8.9</v>
      </c>
      <c r="Q216" s="23">
        <v>7.7</v>
      </c>
      <c r="R216" s="23">
        <v>119</v>
      </c>
      <c r="S216" s="27">
        <v>121</v>
      </c>
      <c r="X216" s="318"/>
      <c r="Y216" s="26" t="s">
        <v>143</v>
      </c>
      <c r="Z216" s="10">
        <v>30</v>
      </c>
      <c r="AA216" s="24">
        <f>AK216/AJ216*Z216</f>
        <v>0.24</v>
      </c>
      <c r="AB216" s="24">
        <f>AL216/AJ216*Z216</f>
        <v>3.03</v>
      </c>
      <c r="AC216" s="24">
        <f>AM216/AJ216*Z216</f>
        <v>0.63</v>
      </c>
      <c r="AD216" s="24">
        <f>AN216/AJ216*Z216</f>
        <v>30.6</v>
      </c>
      <c r="AE216" s="9">
        <v>37</v>
      </c>
      <c r="AI216" s="26" t="s">
        <v>143</v>
      </c>
      <c r="AJ216" s="23">
        <v>100</v>
      </c>
      <c r="AK216" s="23">
        <v>0.8</v>
      </c>
      <c r="AL216" s="23">
        <v>10.1</v>
      </c>
      <c r="AM216" s="23">
        <v>2.1</v>
      </c>
      <c r="AN216" s="23">
        <v>102</v>
      </c>
      <c r="AO216" s="27">
        <v>37</v>
      </c>
    </row>
    <row r="217" spans="2:41" ht="31.5" customHeight="1" x14ac:dyDescent="0.25">
      <c r="B217" s="319"/>
      <c r="C217" s="26" t="s">
        <v>102</v>
      </c>
      <c r="D217" s="10">
        <v>150</v>
      </c>
      <c r="E217" s="24">
        <f t="shared" si="41"/>
        <v>7.4999999999999997E-2</v>
      </c>
      <c r="F217" s="24">
        <f t="shared" si="41"/>
        <v>0</v>
      </c>
      <c r="G217" s="24">
        <f>Q217/N217*D217</f>
        <v>11.4</v>
      </c>
      <c r="H217" s="24">
        <f>R217/N217*D217</f>
        <v>45.75</v>
      </c>
      <c r="I217" s="9">
        <v>504</v>
      </c>
      <c r="M217" s="26" t="s">
        <v>102</v>
      </c>
      <c r="N217" s="23">
        <v>200</v>
      </c>
      <c r="O217" s="23">
        <v>0.1</v>
      </c>
      <c r="P217" s="23">
        <v>0</v>
      </c>
      <c r="Q217" s="23">
        <v>15.2</v>
      </c>
      <c r="R217" s="23">
        <v>61</v>
      </c>
      <c r="S217" s="27">
        <v>504</v>
      </c>
      <c r="X217" s="319"/>
      <c r="Y217" s="26" t="s">
        <v>102</v>
      </c>
      <c r="Z217" s="10">
        <v>200</v>
      </c>
      <c r="AA217" s="24">
        <f>AK217/AJ217*Z217</f>
        <v>0.1</v>
      </c>
      <c r="AB217" s="24">
        <f>AL217/AJ217*Z217</f>
        <v>0</v>
      </c>
      <c r="AC217" s="24">
        <f>AM217/AJ217*Z217</f>
        <v>15.2</v>
      </c>
      <c r="AD217" s="24">
        <f>AN217/AJ217*Z217</f>
        <v>61</v>
      </c>
      <c r="AE217" s="9">
        <v>504</v>
      </c>
      <c r="AI217" s="26" t="s">
        <v>102</v>
      </c>
      <c r="AJ217" s="23">
        <v>200</v>
      </c>
      <c r="AK217" s="23">
        <v>0.1</v>
      </c>
      <c r="AL217" s="23">
        <v>0</v>
      </c>
      <c r="AM217" s="23">
        <v>15.2</v>
      </c>
      <c r="AN217" s="23">
        <v>61</v>
      </c>
      <c r="AO217" s="27">
        <v>504</v>
      </c>
    </row>
    <row r="218" spans="2:41" ht="31.5" customHeight="1" x14ac:dyDescent="0.25">
      <c r="B218" s="26" t="s">
        <v>47</v>
      </c>
      <c r="C218" s="26"/>
      <c r="D218" s="10">
        <f>SUM(D213:D217)</f>
        <v>325</v>
      </c>
      <c r="E218" s="24">
        <f>SUM(E213:E217)</f>
        <v>13.457999999999998</v>
      </c>
      <c r="F218" s="24">
        <f>SUM(F213:F217)</f>
        <v>13.57</v>
      </c>
      <c r="G218" s="24">
        <f>SUM(G213:G217)</f>
        <v>25.480000000000004</v>
      </c>
      <c r="H218" s="24">
        <f>SUM(H213:H217)</f>
        <v>266.36</v>
      </c>
      <c r="I218" s="9"/>
      <c r="M218" s="26"/>
      <c r="N218" s="23"/>
      <c r="O218" s="23"/>
      <c r="P218" s="23"/>
      <c r="Q218" s="23"/>
      <c r="R218" s="23"/>
      <c r="S218" s="27"/>
      <c r="X218" s="26" t="s">
        <v>47</v>
      </c>
      <c r="Y218" s="26"/>
      <c r="Z218" s="10">
        <f>SUM(Z213:Z217)</f>
        <v>380</v>
      </c>
      <c r="AA218" s="24">
        <f>SUM(AA213:AA217)</f>
        <v>13.247999999999999</v>
      </c>
      <c r="AB218" s="24">
        <f>SUM(AB213:AB217)</f>
        <v>14.375</v>
      </c>
      <c r="AC218" s="24">
        <f>SUM(AC213:AC217)</f>
        <v>27.984999999999999</v>
      </c>
      <c r="AD218" s="24">
        <f>SUM(AD213:AD217)</f>
        <v>282.46000000000004</v>
      </c>
      <c r="AE218" s="9"/>
      <c r="AI218" s="26"/>
      <c r="AJ218" s="23"/>
      <c r="AK218" s="23"/>
      <c r="AL218" s="23"/>
      <c r="AM218" s="23"/>
      <c r="AN218" s="23"/>
      <c r="AO218" s="27"/>
    </row>
    <row r="219" spans="2:41" ht="31.5" customHeight="1" x14ac:dyDescent="0.25">
      <c r="B219" s="26" t="s">
        <v>69</v>
      </c>
      <c r="C219" s="26"/>
      <c r="D219" s="10">
        <f>D218+D212+D209+D201</f>
        <v>1425</v>
      </c>
      <c r="E219" s="24">
        <f>E218+E212+E209+E201</f>
        <v>54.710999999999999</v>
      </c>
      <c r="F219" s="24">
        <f>F218+F212+F209+F201</f>
        <v>74.213999999999999</v>
      </c>
      <c r="G219" s="24">
        <f>G218+G212+G209+G201</f>
        <v>193.68299999999999</v>
      </c>
      <c r="H219" s="24">
        <f>H218+H212+H209+H201</f>
        <v>1660.6100000000001</v>
      </c>
      <c r="I219" s="9"/>
      <c r="M219" s="26"/>
      <c r="N219" s="23"/>
      <c r="O219" s="23"/>
      <c r="P219" s="23"/>
      <c r="Q219" s="23"/>
      <c r="R219" s="23"/>
      <c r="S219" s="27"/>
      <c r="X219" s="26" t="s">
        <v>69</v>
      </c>
      <c r="Y219" s="26"/>
      <c r="Z219" s="10">
        <f>Z218+Z212+Z209+Z201</f>
        <v>1480</v>
      </c>
      <c r="AA219" s="24">
        <f>AA218+AA212+AA209+AA201</f>
        <v>54.500999999999998</v>
      </c>
      <c r="AB219" s="24">
        <f>AB218+AB212+AB209+AB201</f>
        <v>75.019000000000005</v>
      </c>
      <c r="AC219" s="24">
        <f>AC218+AC212+AC209+AC201</f>
        <v>196.18799999999999</v>
      </c>
      <c r="AD219" s="24">
        <f>AD218+AD212+AD209+AD201</f>
        <v>1676.71</v>
      </c>
      <c r="AE219" s="9"/>
      <c r="AI219" s="26"/>
      <c r="AJ219" s="23"/>
      <c r="AK219" s="23"/>
      <c r="AL219" s="23"/>
      <c r="AM219" s="23"/>
      <c r="AN219" s="23"/>
      <c r="AO219" s="27"/>
    </row>
    <row r="220" spans="2:41" ht="31.5" customHeight="1" x14ac:dyDescent="0.25">
      <c r="B220" s="45" t="s">
        <v>179</v>
      </c>
      <c r="C220" s="47"/>
      <c r="D220" s="47">
        <v>1400</v>
      </c>
      <c r="E220" s="47">
        <v>42</v>
      </c>
      <c r="F220" s="47">
        <v>47</v>
      </c>
      <c r="G220" s="47">
        <v>203</v>
      </c>
      <c r="H220" s="47">
        <v>1400</v>
      </c>
      <c r="I220" s="48"/>
      <c r="M220" s="47"/>
      <c r="N220" s="49"/>
      <c r="O220" s="49"/>
      <c r="P220" s="49"/>
      <c r="Q220" s="49"/>
      <c r="R220" s="49"/>
      <c r="S220" s="50"/>
      <c r="X220" s="45" t="s">
        <v>179</v>
      </c>
      <c r="Y220" s="47"/>
      <c r="Z220" s="47">
        <v>1400</v>
      </c>
      <c r="AA220" s="47">
        <v>42</v>
      </c>
      <c r="AB220" s="47">
        <v>47</v>
      </c>
      <c r="AC220" s="47">
        <v>203</v>
      </c>
      <c r="AD220" s="47">
        <v>1400</v>
      </c>
      <c r="AE220" s="48"/>
      <c r="AI220" s="47"/>
      <c r="AJ220" s="49"/>
      <c r="AK220" s="49"/>
      <c r="AL220" s="49"/>
      <c r="AM220" s="49"/>
      <c r="AN220" s="49"/>
      <c r="AO220" s="50"/>
    </row>
    <row r="221" spans="2:41" ht="31.5" customHeight="1" x14ac:dyDescent="0.25">
      <c r="B221" s="324" t="s">
        <v>5</v>
      </c>
      <c r="C221" s="324" t="s">
        <v>6</v>
      </c>
      <c r="D221" s="324" t="s">
        <v>7</v>
      </c>
      <c r="E221" s="324" t="s">
        <v>8</v>
      </c>
      <c r="F221" s="324"/>
      <c r="G221" s="324"/>
      <c r="H221" s="324" t="s">
        <v>9</v>
      </c>
      <c r="I221" s="326" t="s">
        <v>10</v>
      </c>
      <c r="M221" s="324" t="s">
        <v>6</v>
      </c>
      <c r="N221" s="310" t="s">
        <v>7</v>
      </c>
      <c r="O221" s="310" t="s">
        <v>8</v>
      </c>
      <c r="P221" s="310"/>
      <c r="Q221" s="310"/>
      <c r="R221" s="310" t="s">
        <v>9</v>
      </c>
      <c r="S221" s="314" t="s">
        <v>10</v>
      </c>
      <c r="X221" s="324" t="s">
        <v>5</v>
      </c>
      <c r="Y221" s="324" t="s">
        <v>6</v>
      </c>
      <c r="Z221" s="324" t="s">
        <v>7</v>
      </c>
      <c r="AA221" s="325" t="s">
        <v>8</v>
      </c>
      <c r="AB221" s="325"/>
      <c r="AC221" s="325"/>
      <c r="AD221" s="325" t="s">
        <v>9</v>
      </c>
      <c r="AE221" s="326" t="s">
        <v>10</v>
      </c>
      <c r="AI221" s="324" t="s">
        <v>6</v>
      </c>
      <c r="AJ221" s="310" t="s">
        <v>7</v>
      </c>
      <c r="AK221" s="310" t="s">
        <v>8</v>
      </c>
      <c r="AL221" s="310"/>
      <c r="AM221" s="310"/>
      <c r="AN221" s="310" t="s">
        <v>9</v>
      </c>
      <c r="AO221" s="314" t="s">
        <v>10</v>
      </c>
    </row>
    <row r="222" spans="2:41" ht="31.5" customHeight="1" x14ac:dyDescent="0.25">
      <c r="B222" s="324"/>
      <c r="C222" s="324"/>
      <c r="D222" s="324"/>
      <c r="E222" s="10" t="s">
        <v>11</v>
      </c>
      <c r="F222" s="10" t="s">
        <v>12</v>
      </c>
      <c r="G222" s="10" t="s">
        <v>13</v>
      </c>
      <c r="H222" s="324"/>
      <c r="I222" s="326"/>
      <c r="M222" s="324"/>
      <c r="N222" s="310"/>
      <c r="O222" s="23" t="s">
        <v>11</v>
      </c>
      <c r="P222" s="23" t="s">
        <v>12</v>
      </c>
      <c r="Q222" s="23" t="s">
        <v>13</v>
      </c>
      <c r="R222" s="310"/>
      <c r="S222" s="314"/>
      <c r="X222" s="324"/>
      <c r="Y222" s="324"/>
      <c r="Z222" s="324"/>
      <c r="AA222" s="24" t="s">
        <v>11</v>
      </c>
      <c r="AB222" s="24" t="s">
        <v>12</v>
      </c>
      <c r="AC222" s="24" t="s">
        <v>13</v>
      </c>
      <c r="AD222" s="325"/>
      <c r="AE222" s="326"/>
      <c r="AI222" s="324"/>
      <c r="AJ222" s="310"/>
      <c r="AK222" s="23" t="s">
        <v>11</v>
      </c>
      <c r="AL222" s="23" t="s">
        <v>12</v>
      </c>
      <c r="AM222" s="23" t="s">
        <v>13</v>
      </c>
      <c r="AN222" s="310"/>
      <c r="AO222" s="314"/>
    </row>
    <row r="223" spans="2:41" ht="31.5" customHeight="1" x14ac:dyDescent="0.25">
      <c r="B223" s="26" t="s">
        <v>144</v>
      </c>
      <c r="C223" s="26"/>
      <c r="D223" s="10"/>
      <c r="E223" s="10"/>
      <c r="F223" s="10"/>
      <c r="G223" s="10"/>
      <c r="H223" s="10"/>
      <c r="I223" s="9"/>
      <c r="M223" s="26"/>
      <c r="N223" s="23"/>
      <c r="O223" s="23"/>
      <c r="P223" s="23"/>
      <c r="Q223" s="23"/>
      <c r="R223" s="23"/>
      <c r="S223" s="27"/>
      <c r="X223" s="26" t="s">
        <v>144</v>
      </c>
      <c r="Y223" s="26"/>
      <c r="Z223" s="10"/>
      <c r="AA223" s="24"/>
      <c r="AB223" s="24"/>
      <c r="AC223" s="24"/>
      <c r="AD223" s="24"/>
      <c r="AE223" s="9"/>
      <c r="AI223" s="26"/>
      <c r="AJ223" s="23"/>
      <c r="AK223" s="23"/>
      <c r="AL223" s="23"/>
      <c r="AM223" s="23"/>
      <c r="AN223" s="23"/>
      <c r="AO223" s="27"/>
    </row>
    <row r="224" spans="2:41" ht="31.5" customHeight="1" x14ac:dyDescent="0.25">
      <c r="B224" s="326" t="s">
        <v>15</v>
      </c>
      <c r="C224" s="26" t="s">
        <v>145</v>
      </c>
      <c r="D224" s="10">
        <v>130</v>
      </c>
      <c r="E224" s="24">
        <f t="shared" ref="E224:F226" si="42">(O224)/N224*D224</f>
        <v>3.419</v>
      </c>
      <c r="F224" s="24">
        <f t="shared" si="42"/>
        <v>7.5789999999999988</v>
      </c>
      <c r="G224" s="24">
        <f>Q224/N224*D224</f>
        <v>16.288999999999998</v>
      </c>
      <c r="H224" s="24">
        <f>R224/N224*D224</f>
        <v>147.03</v>
      </c>
      <c r="I224" s="9">
        <v>266</v>
      </c>
      <c r="M224" s="26" t="s">
        <v>145</v>
      </c>
      <c r="N224" s="23">
        <v>1000</v>
      </c>
      <c r="O224" s="23">
        <v>26.3</v>
      </c>
      <c r="P224" s="23">
        <v>58.3</v>
      </c>
      <c r="Q224" s="23">
        <v>125.3</v>
      </c>
      <c r="R224" s="23">
        <v>1131</v>
      </c>
      <c r="S224" s="27">
        <v>266</v>
      </c>
      <c r="X224" s="326" t="s">
        <v>15</v>
      </c>
      <c r="Y224" s="26" t="s">
        <v>145</v>
      </c>
      <c r="Z224" s="10">
        <v>130</v>
      </c>
      <c r="AA224" s="24">
        <f>AK224/AJ224*Z224</f>
        <v>3.419</v>
      </c>
      <c r="AB224" s="24">
        <f>AL224/AJ224*Z224</f>
        <v>7.5789999999999997</v>
      </c>
      <c r="AC224" s="24">
        <f>AM224/AJ224*Z224</f>
        <v>16.288999999999998</v>
      </c>
      <c r="AD224" s="24">
        <f>AN224/AJ224*Z224</f>
        <v>147.03</v>
      </c>
      <c r="AE224" s="9">
        <v>266</v>
      </c>
      <c r="AI224" s="26" t="s">
        <v>145</v>
      </c>
      <c r="AJ224" s="23">
        <v>1000</v>
      </c>
      <c r="AK224" s="23">
        <v>26.3</v>
      </c>
      <c r="AL224" s="23">
        <v>58.3</v>
      </c>
      <c r="AM224" s="23">
        <v>125.3</v>
      </c>
      <c r="AN224" s="23">
        <v>1131</v>
      </c>
      <c r="AO224" s="27">
        <v>266</v>
      </c>
    </row>
    <row r="225" spans="2:41" ht="31.5" customHeight="1" x14ac:dyDescent="0.25">
      <c r="B225" s="326"/>
      <c r="C225" s="26" t="s">
        <v>52</v>
      </c>
      <c r="D225" s="10">
        <v>150</v>
      </c>
      <c r="E225" s="24">
        <f t="shared" si="42"/>
        <v>2.4</v>
      </c>
      <c r="F225" s="24">
        <f t="shared" si="42"/>
        <v>2.0249999999999999</v>
      </c>
      <c r="G225" s="24">
        <f>Q225/N225*D225</f>
        <v>11.925000000000001</v>
      </c>
      <c r="H225" s="24">
        <f>R225/N225*D225</f>
        <v>59.25</v>
      </c>
      <c r="I225" s="9">
        <v>513</v>
      </c>
      <c r="M225" s="26" t="s">
        <v>53</v>
      </c>
      <c r="N225" s="23">
        <v>200</v>
      </c>
      <c r="O225" s="23">
        <v>3.2</v>
      </c>
      <c r="P225" s="23">
        <v>2.7</v>
      </c>
      <c r="Q225" s="23">
        <v>15.9</v>
      </c>
      <c r="R225" s="23">
        <v>79</v>
      </c>
      <c r="S225" s="27">
        <v>513</v>
      </c>
      <c r="X225" s="326"/>
      <c r="Y225" s="26" t="s">
        <v>53</v>
      </c>
      <c r="Z225" s="10">
        <v>150</v>
      </c>
      <c r="AA225" s="24">
        <f>AK225/AJ225*Z225</f>
        <v>2.4</v>
      </c>
      <c r="AB225" s="24">
        <f>AL225/AJ225*Z225</f>
        <v>2.0250000000000004</v>
      </c>
      <c r="AC225" s="24">
        <f>AM225/AJ225*Z225</f>
        <v>11.925000000000001</v>
      </c>
      <c r="AD225" s="24">
        <f>AN225/AJ225*Z225</f>
        <v>59.25</v>
      </c>
      <c r="AE225" s="9">
        <v>513</v>
      </c>
      <c r="AI225" s="26" t="s">
        <v>53</v>
      </c>
      <c r="AJ225" s="23">
        <v>200</v>
      </c>
      <c r="AK225" s="23">
        <v>3.2</v>
      </c>
      <c r="AL225" s="23">
        <v>2.7</v>
      </c>
      <c r="AM225" s="23">
        <v>15.9</v>
      </c>
      <c r="AN225" s="23">
        <v>79</v>
      </c>
      <c r="AO225" s="27">
        <v>513</v>
      </c>
    </row>
    <row r="226" spans="2:41" ht="31.5" customHeight="1" x14ac:dyDescent="0.25">
      <c r="B226" s="326"/>
      <c r="C226" s="26" t="s">
        <v>72</v>
      </c>
      <c r="D226" s="10">
        <v>30</v>
      </c>
      <c r="E226" s="24">
        <f t="shared" si="42"/>
        <v>4.2857142857142856</v>
      </c>
      <c r="F226" s="24">
        <f t="shared" si="42"/>
        <v>6.9428571428571422</v>
      </c>
      <c r="G226" s="24">
        <f>Q226/N226*D226</f>
        <v>6.3428571428571434</v>
      </c>
      <c r="H226" s="24">
        <f>R226/N226*D226</f>
        <v>105.42857142857143</v>
      </c>
      <c r="I226" s="9">
        <v>97</v>
      </c>
      <c r="M226" s="26" t="s">
        <v>72</v>
      </c>
      <c r="N226" s="23">
        <v>35</v>
      </c>
      <c r="O226" s="23">
        <v>5</v>
      </c>
      <c r="P226" s="23">
        <v>8.1</v>
      </c>
      <c r="Q226" s="23">
        <v>7.4</v>
      </c>
      <c r="R226" s="23">
        <v>123</v>
      </c>
      <c r="S226" s="27">
        <v>97</v>
      </c>
      <c r="X226" s="326"/>
      <c r="Y226" s="26" t="s">
        <v>72</v>
      </c>
      <c r="Z226" s="10">
        <v>35</v>
      </c>
      <c r="AA226" s="24">
        <f>AK226/AJ226*Z226</f>
        <v>5</v>
      </c>
      <c r="AB226" s="24">
        <f>AL226/AJ226*Z226</f>
        <v>8.1</v>
      </c>
      <c r="AC226" s="24">
        <f>AM226/AJ226*Z226</f>
        <v>7.4</v>
      </c>
      <c r="AD226" s="24">
        <f>AN226/AJ226*Z226</f>
        <v>123</v>
      </c>
      <c r="AE226" s="9">
        <v>97</v>
      </c>
      <c r="AI226" s="26" t="s">
        <v>72</v>
      </c>
      <c r="AJ226" s="23">
        <v>35</v>
      </c>
      <c r="AK226" s="23">
        <v>5</v>
      </c>
      <c r="AL226" s="23">
        <v>8.1</v>
      </c>
      <c r="AM226" s="23">
        <v>7.4</v>
      </c>
      <c r="AN226" s="23">
        <v>123</v>
      </c>
      <c r="AO226" s="27">
        <v>97</v>
      </c>
    </row>
    <row r="227" spans="2:41" ht="31.5" customHeight="1" x14ac:dyDescent="0.25">
      <c r="B227" s="431"/>
      <c r="C227" s="26"/>
      <c r="D227" s="10"/>
      <c r="E227" s="24"/>
      <c r="F227" s="24"/>
      <c r="G227" s="24"/>
      <c r="H227" s="24"/>
      <c r="I227" s="9"/>
      <c r="M227" s="26"/>
      <c r="N227" s="23"/>
      <c r="O227" s="23"/>
      <c r="P227" s="23"/>
      <c r="Q227" s="23"/>
      <c r="R227" s="23"/>
      <c r="S227" s="27"/>
      <c r="X227" s="431"/>
      <c r="Y227" s="26"/>
      <c r="Z227" s="10"/>
      <c r="AA227" s="24"/>
      <c r="AB227" s="24"/>
      <c r="AC227" s="24"/>
      <c r="AD227" s="24"/>
      <c r="AE227" s="9"/>
      <c r="AI227" s="26"/>
      <c r="AJ227" s="23"/>
      <c r="AK227" s="23"/>
      <c r="AL227" s="23"/>
      <c r="AM227" s="23"/>
      <c r="AN227" s="23"/>
      <c r="AO227" s="27"/>
    </row>
    <row r="228" spans="2:41" s="69" customFormat="1" ht="39.75" customHeight="1" x14ac:dyDescent="0.25">
      <c r="B228" s="431"/>
      <c r="C228" s="71" t="s">
        <v>126</v>
      </c>
      <c r="D228" s="55">
        <v>80</v>
      </c>
      <c r="E228" s="24">
        <f>(O228)/N228*D228</f>
        <v>0.32</v>
      </c>
      <c r="F228" s="24">
        <f>(P228)/O228*E228</f>
        <v>0.32</v>
      </c>
      <c r="G228" s="24">
        <f>Q228/N228*D228</f>
        <v>7.84</v>
      </c>
      <c r="H228" s="24">
        <f>R228/N228*D228</f>
        <v>37.599999999999994</v>
      </c>
      <c r="I228" s="55">
        <v>118</v>
      </c>
      <c r="L228" s="70"/>
      <c r="M228" s="71" t="s">
        <v>126</v>
      </c>
      <c r="N228" s="57">
        <v>100</v>
      </c>
      <c r="O228" s="57">
        <v>0.4</v>
      </c>
      <c r="P228" s="57">
        <v>0.4</v>
      </c>
      <c r="Q228" s="57">
        <v>9.8000000000000007</v>
      </c>
      <c r="R228" s="57">
        <v>47</v>
      </c>
      <c r="S228" s="58">
        <v>118</v>
      </c>
      <c r="T228" s="19"/>
      <c r="U228" s="19"/>
      <c r="V228" s="19"/>
      <c r="W228" s="19"/>
      <c r="X228" s="431"/>
      <c r="Y228" s="71" t="s">
        <v>126</v>
      </c>
      <c r="Z228" s="55">
        <v>80</v>
      </c>
      <c r="AA228" s="24">
        <f>AK228/AJ228*Z228</f>
        <v>0.32</v>
      </c>
      <c r="AB228" s="24">
        <f>AL228/AJ228*Z228</f>
        <v>0.32</v>
      </c>
      <c r="AC228" s="24">
        <f>AM228/AJ228*Z228</f>
        <v>7.84</v>
      </c>
      <c r="AD228" s="24">
        <f>AN228/AJ228*Z228</f>
        <v>37.599999999999994</v>
      </c>
      <c r="AE228" s="55">
        <v>118</v>
      </c>
      <c r="AI228" s="71" t="s">
        <v>126</v>
      </c>
      <c r="AJ228" s="57">
        <v>100</v>
      </c>
      <c r="AK228" s="57">
        <v>0.4</v>
      </c>
      <c r="AL228" s="57">
        <v>0.4</v>
      </c>
      <c r="AM228" s="57">
        <v>9.8000000000000007</v>
      </c>
      <c r="AN228" s="57">
        <v>47</v>
      </c>
      <c r="AO228" s="58">
        <v>118</v>
      </c>
    </row>
    <row r="229" spans="2:41" ht="31.5" customHeight="1" x14ac:dyDescent="0.25">
      <c r="B229" s="431"/>
      <c r="C229" s="26"/>
      <c r="D229" s="10"/>
      <c r="E229" s="24"/>
      <c r="F229" s="24"/>
      <c r="G229" s="24"/>
      <c r="H229" s="24"/>
      <c r="I229" s="9"/>
      <c r="M229" s="26"/>
      <c r="N229" s="23"/>
      <c r="O229" s="23"/>
      <c r="P229" s="23"/>
      <c r="Q229" s="23"/>
      <c r="R229" s="23"/>
      <c r="S229" s="27"/>
      <c r="X229" s="431"/>
      <c r="Y229" s="26"/>
      <c r="Z229" s="10"/>
      <c r="AA229" s="24"/>
      <c r="AB229" s="24"/>
      <c r="AC229" s="24"/>
      <c r="AD229" s="24"/>
      <c r="AE229" s="9"/>
      <c r="AI229" s="26"/>
      <c r="AJ229" s="23"/>
      <c r="AK229" s="23"/>
      <c r="AL229" s="23"/>
      <c r="AM229" s="23"/>
      <c r="AN229" s="23"/>
      <c r="AO229" s="27"/>
    </row>
    <row r="230" spans="2:41" ht="31.5" customHeight="1" x14ac:dyDescent="0.25">
      <c r="B230" s="26" t="s">
        <v>21</v>
      </c>
      <c r="C230" s="26"/>
      <c r="D230" s="10">
        <f t="shared" ref="D230:I230" si="43">SUM(D224:D229)</f>
        <v>390</v>
      </c>
      <c r="E230" s="24">
        <f t="shared" si="43"/>
        <v>10.424714285714286</v>
      </c>
      <c r="F230" s="24">
        <f t="shared" si="43"/>
        <v>16.866857142857143</v>
      </c>
      <c r="G230" s="24">
        <f t="shared" si="43"/>
        <v>42.396857142857144</v>
      </c>
      <c r="H230" s="24">
        <f t="shared" si="43"/>
        <v>349.30857142857144</v>
      </c>
      <c r="I230" s="9">
        <f t="shared" si="43"/>
        <v>994</v>
      </c>
      <c r="M230" s="26"/>
      <c r="N230" s="23"/>
      <c r="O230" s="23"/>
      <c r="P230" s="23"/>
      <c r="Q230" s="23"/>
      <c r="R230" s="23"/>
      <c r="S230" s="23"/>
      <c r="X230" s="26" t="s">
        <v>21</v>
      </c>
      <c r="Y230" s="26"/>
      <c r="Z230" s="10">
        <f t="shared" ref="Z230:AE230" si="44">SUM(Z224:Z229)</f>
        <v>395</v>
      </c>
      <c r="AA230" s="24">
        <f t="shared" si="44"/>
        <v>11.138999999999999</v>
      </c>
      <c r="AB230" s="24">
        <f t="shared" si="44"/>
        <v>18.024000000000001</v>
      </c>
      <c r="AC230" s="24">
        <f t="shared" si="44"/>
        <v>43.453999999999994</v>
      </c>
      <c r="AD230" s="24">
        <f t="shared" si="44"/>
        <v>366.88</v>
      </c>
      <c r="AE230" s="10">
        <f t="shared" si="44"/>
        <v>994</v>
      </c>
      <c r="AI230" s="26"/>
      <c r="AJ230" s="23"/>
      <c r="AK230" s="23"/>
      <c r="AL230" s="23"/>
      <c r="AM230" s="23"/>
      <c r="AN230" s="23"/>
      <c r="AO230" s="23"/>
    </row>
    <row r="231" spans="2:41" ht="31.5" customHeight="1" x14ac:dyDescent="0.25">
      <c r="B231" s="326" t="s">
        <v>22</v>
      </c>
      <c r="C231" s="26"/>
      <c r="D231" s="10"/>
      <c r="E231" s="24"/>
      <c r="F231" s="24"/>
      <c r="G231" s="24"/>
      <c r="H231" s="24"/>
      <c r="I231" s="9"/>
      <c r="M231" s="26"/>
      <c r="N231" s="23"/>
      <c r="O231" s="23"/>
      <c r="P231" s="23"/>
      <c r="Q231" s="23"/>
      <c r="R231" s="23"/>
      <c r="S231" s="27"/>
      <c r="X231" s="326" t="s">
        <v>22</v>
      </c>
      <c r="Y231" s="26"/>
      <c r="Z231" s="10"/>
      <c r="AA231" s="24"/>
      <c r="AB231" s="24"/>
      <c r="AC231" s="24"/>
      <c r="AD231" s="24"/>
      <c r="AE231" s="9"/>
      <c r="AI231" s="26"/>
      <c r="AJ231" s="23"/>
      <c r="AK231" s="23"/>
      <c r="AL231" s="23"/>
      <c r="AM231" s="23"/>
      <c r="AN231" s="23"/>
      <c r="AO231" s="27"/>
    </row>
    <row r="232" spans="2:41" ht="39.75" customHeight="1" x14ac:dyDescent="0.25">
      <c r="B232" s="326"/>
      <c r="C232" s="26" t="s">
        <v>147</v>
      </c>
      <c r="D232" s="10">
        <v>150</v>
      </c>
      <c r="E232" s="24">
        <f t="shared" ref="E232:F237" si="45">(O232)/N232*D232</f>
        <v>1.62</v>
      </c>
      <c r="F232" s="24">
        <f t="shared" si="45"/>
        <v>1.7100000000000002</v>
      </c>
      <c r="G232" s="24">
        <f t="shared" ref="G232:G237" si="46">Q232/N232*D232</f>
        <v>11.294999999999998</v>
      </c>
      <c r="H232" s="24">
        <f t="shared" ref="H232:H237" si="47">R232/N232*D232</f>
        <v>66.75</v>
      </c>
      <c r="I232" s="9">
        <v>152</v>
      </c>
      <c r="M232" s="26" t="s">
        <v>147</v>
      </c>
      <c r="N232" s="23">
        <v>1000</v>
      </c>
      <c r="O232" s="23">
        <v>10.8</v>
      </c>
      <c r="P232" s="23">
        <v>11.4</v>
      </c>
      <c r="Q232" s="23">
        <v>75.3</v>
      </c>
      <c r="R232" s="23">
        <v>445</v>
      </c>
      <c r="S232" s="27">
        <v>152</v>
      </c>
      <c r="X232" s="326"/>
      <c r="Y232" s="26" t="s">
        <v>146</v>
      </c>
      <c r="Z232" s="10">
        <v>150</v>
      </c>
      <c r="AA232" s="24">
        <f t="shared" ref="AA232:AA237" si="48">AK232/AJ232*Z232</f>
        <v>1.62</v>
      </c>
      <c r="AB232" s="24">
        <f t="shared" ref="AB232:AB237" si="49">AL232/AJ232*Z232</f>
        <v>1.71</v>
      </c>
      <c r="AC232" s="24">
        <f t="shared" ref="AC232:AC237" si="50">AM232/AJ232*Z232</f>
        <v>11.294999999999998</v>
      </c>
      <c r="AD232" s="24">
        <f t="shared" ref="AD232:AD237" si="51">AN232/AJ232*Z232</f>
        <v>66.75</v>
      </c>
      <c r="AE232" s="9">
        <v>152</v>
      </c>
      <c r="AI232" s="26" t="s">
        <v>147</v>
      </c>
      <c r="AJ232" s="23">
        <v>1000</v>
      </c>
      <c r="AK232" s="23">
        <v>10.8</v>
      </c>
      <c r="AL232" s="23">
        <v>11.4</v>
      </c>
      <c r="AM232" s="23">
        <v>75.3</v>
      </c>
      <c r="AN232" s="23">
        <v>445</v>
      </c>
      <c r="AO232" s="27">
        <v>152</v>
      </c>
    </row>
    <row r="233" spans="2:41" ht="31.5" customHeight="1" x14ac:dyDescent="0.25">
      <c r="B233" s="326"/>
      <c r="C233" s="26" t="s">
        <v>148</v>
      </c>
      <c r="D233" s="10">
        <v>50</v>
      </c>
      <c r="E233" s="24">
        <f t="shared" si="45"/>
        <v>7.5</v>
      </c>
      <c r="F233" s="24">
        <f t="shared" si="45"/>
        <v>5.3571428571428577</v>
      </c>
      <c r="G233" s="24">
        <f t="shared" si="46"/>
        <v>4.6428571428571432</v>
      </c>
      <c r="H233" s="24">
        <f t="shared" si="47"/>
        <v>94.285714285714278</v>
      </c>
      <c r="I233" s="9">
        <v>417</v>
      </c>
      <c r="M233" s="26" t="s">
        <v>148</v>
      </c>
      <c r="N233" s="23">
        <v>70</v>
      </c>
      <c r="O233" s="23">
        <v>10.5</v>
      </c>
      <c r="P233" s="23">
        <v>7.5</v>
      </c>
      <c r="Q233" s="23">
        <v>6.5</v>
      </c>
      <c r="R233" s="23">
        <v>132</v>
      </c>
      <c r="S233" s="27">
        <v>417</v>
      </c>
      <c r="X233" s="326"/>
      <c r="Y233" s="26" t="s">
        <v>148</v>
      </c>
      <c r="Z233" s="10">
        <v>50</v>
      </c>
      <c r="AA233" s="24">
        <f t="shared" si="48"/>
        <v>7.5</v>
      </c>
      <c r="AB233" s="24">
        <f t="shared" si="49"/>
        <v>5.3571428571428568</v>
      </c>
      <c r="AC233" s="24">
        <f t="shared" si="50"/>
        <v>4.6428571428571432</v>
      </c>
      <c r="AD233" s="24">
        <f t="shared" si="51"/>
        <v>94.285714285714278</v>
      </c>
      <c r="AE233" s="9">
        <v>417</v>
      </c>
      <c r="AI233" s="26" t="s">
        <v>148</v>
      </c>
      <c r="AJ233" s="23">
        <v>70</v>
      </c>
      <c r="AK233" s="23">
        <v>10.5</v>
      </c>
      <c r="AL233" s="23">
        <v>7.5</v>
      </c>
      <c r="AM233" s="23">
        <v>6.5</v>
      </c>
      <c r="AN233" s="23">
        <v>132</v>
      </c>
      <c r="AO233" s="27">
        <v>417</v>
      </c>
    </row>
    <row r="234" spans="2:41" ht="31.5" customHeight="1" x14ac:dyDescent="0.25">
      <c r="B234" s="431"/>
      <c r="C234" s="26" t="s">
        <v>149</v>
      </c>
      <c r="D234" s="10">
        <v>140</v>
      </c>
      <c r="E234" s="24">
        <f t="shared" si="45"/>
        <v>13.317073170731707</v>
      </c>
      <c r="F234" s="24">
        <f t="shared" si="45"/>
        <v>4.0975609756097562</v>
      </c>
      <c r="G234" s="24">
        <f t="shared" si="46"/>
        <v>26.497560975609751</v>
      </c>
      <c r="H234" s="24">
        <f t="shared" si="47"/>
        <v>196</v>
      </c>
      <c r="I234" s="9">
        <v>423</v>
      </c>
      <c r="M234" s="26" t="s">
        <v>149</v>
      </c>
      <c r="N234" s="23">
        <v>205</v>
      </c>
      <c r="O234" s="23">
        <v>19.5</v>
      </c>
      <c r="P234" s="23">
        <v>6</v>
      </c>
      <c r="Q234" s="23">
        <v>38.799999999999997</v>
      </c>
      <c r="R234" s="23">
        <v>287</v>
      </c>
      <c r="S234" s="27">
        <v>423</v>
      </c>
      <c r="X234" s="431"/>
      <c r="Y234" s="26" t="s">
        <v>149</v>
      </c>
      <c r="Z234" s="10">
        <v>140</v>
      </c>
      <c r="AA234" s="24">
        <f t="shared" si="48"/>
        <v>13.317073170731707</v>
      </c>
      <c r="AB234" s="24">
        <f t="shared" si="49"/>
        <v>4.0975609756097562</v>
      </c>
      <c r="AC234" s="24">
        <f t="shared" si="50"/>
        <v>26.497560975609751</v>
      </c>
      <c r="AD234" s="24">
        <f t="shared" si="51"/>
        <v>196</v>
      </c>
      <c r="AE234" s="9">
        <v>423</v>
      </c>
      <c r="AI234" s="26" t="s">
        <v>149</v>
      </c>
      <c r="AJ234" s="23">
        <v>205</v>
      </c>
      <c r="AK234" s="23">
        <v>19.5</v>
      </c>
      <c r="AL234" s="23">
        <v>6</v>
      </c>
      <c r="AM234" s="23">
        <v>38.799999999999997</v>
      </c>
      <c r="AN234" s="23">
        <v>287</v>
      </c>
      <c r="AO234" s="27">
        <v>423</v>
      </c>
    </row>
    <row r="235" spans="2:41" ht="31.5" customHeight="1" x14ac:dyDescent="0.25">
      <c r="B235" s="431"/>
      <c r="C235" s="26" t="s">
        <v>33</v>
      </c>
      <c r="D235" s="10">
        <v>40</v>
      </c>
      <c r="E235" s="24">
        <f t="shared" si="45"/>
        <v>3.04</v>
      </c>
      <c r="F235" s="24">
        <f t="shared" si="45"/>
        <v>0.32</v>
      </c>
      <c r="G235" s="24">
        <f t="shared" si="46"/>
        <v>19.680000000000003</v>
      </c>
      <c r="H235" s="24">
        <f t="shared" si="47"/>
        <v>94</v>
      </c>
      <c r="I235" s="9">
        <v>114</v>
      </c>
      <c r="M235" s="26" t="s">
        <v>33</v>
      </c>
      <c r="N235" s="23">
        <v>100</v>
      </c>
      <c r="O235" s="23">
        <v>7.6</v>
      </c>
      <c r="P235" s="23">
        <v>0.8</v>
      </c>
      <c r="Q235" s="23">
        <v>49.2</v>
      </c>
      <c r="R235" s="23">
        <v>235</v>
      </c>
      <c r="S235" s="27">
        <v>114</v>
      </c>
      <c r="X235" s="431"/>
      <c r="Y235" s="26" t="s">
        <v>33</v>
      </c>
      <c r="Z235" s="10">
        <v>40</v>
      </c>
      <c r="AA235" s="24">
        <f t="shared" si="48"/>
        <v>3.04</v>
      </c>
      <c r="AB235" s="24">
        <f t="shared" si="49"/>
        <v>0.32</v>
      </c>
      <c r="AC235" s="24">
        <f t="shared" si="50"/>
        <v>19.680000000000003</v>
      </c>
      <c r="AD235" s="24">
        <f t="shared" si="51"/>
        <v>94</v>
      </c>
      <c r="AE235" s="9">
        <v>114</v>
      </c>
      <c r="AI235" s="26" t="s">
        <v>33</v>
      </c>
      <c r="AJ235" s="23">
        <v>100</v>
      </c>
      <c r="AK235" s="23">
        <v>7.6</v>
      </c>
      <c r="AL235" s="23">
        <v>0.8</v>
      </c>
      <c r="AM235" s="23">
        <v>49.2</v>
      </c>
      <c r="AN235" s="23">
        <v>235</v>
      </c>
      <c r="AO235" s="27">
        <v>114</v>
      </c>
    </row>
    <row r="236" spans="2:41" ht="31.5" customHeight="1" x14ac:dyDescent="0.25">
      <c r="B236" s="431"/>
      <c r="C236" s="26" t="s">
        <v>34</v>
      </c>
      <c r="D236" s="10">
        <v>40</v>
      </c>
      <c r="E236" s="24">
        <f t="shared" si="45"/>
        <v>2.64</v>
      </c>
      <c r="F236" s="24">
        <f t="shared" si="45"/>
        <v>0.48000000000000004</v>
      </c>
      <c r="G236" s="24">
        <f t="shared" si="46"/>
        <v>13.36</v>
      </c>
      <c r="H236" s="24">
        <f t="shared" si="47"/>
        <v>69.599999999999994</v>
      </c>
      <c r="I236" s="9">
        <v>115</v>
      </c>
      <c r="M236" s="26" t="s">
        <v>34</v>
      </c>
      <c r="N236" s="23">
        <v>100</v>
      </c>
      <c r="O236" s="23">
        <v>6.6</v>
      </c>
      <c r="P236" s="23">
        <v>1.2</v>
      </c>
      <c r="Q236" s="23">
        <v>33.4</v>
      </c>
      <c r="R236" s="23">
        <v>174</v>
      </c>
      <c r="S236" s="27">
        <v>115</v>
      </c>
      <c r="X236" s="431"/>
      <c r="Y236" s="26" t="s">
        <v>34</v>
      </c>
      <c r="Z236" s="10">
        <v>40</v>
      </c>
      <c r="AA236" s="24">
        <f t="shared" si="48"/>
        <v>2.64</v>
      </c>
      <c r="AB236" s="24">
        <f t="shared" si="49"/>
        <v>0.48</v>
      </c>
      <c r="AC236" s="24">
        <f t="shared" si="50"/>
        <v>13.36</v>
      </c>
      <c r="AD236" s="24">
        <f t="shared" si="51"/>
        <v>69.599999999999994</v>
      </c>
      <c r="AE236" s="9">
        <v>115</v>
      </c>
      <c r="AI236" s="26" t="s">
        <v>34</v>
      </c>
      <c r="AJ236" s="23">
        <v>100</v>
      </c>
      <c r="AK236" s="23">
        <v>6.6</v>
      </c>
      <c r="AL236" s="23">
        <v>1.2</v>
      </c>
      <c r="AM236" s="23">
        <v>33.4</v>
      </c>
      <c r="AN236" s="23">
        <v>174</v>
      </c>
      <c r="AO236" s="27">
        <v>115</v>
      </c>
    </row>
    <row r="237" spans="2:41" ht="31.5" customHeight="1" x14ac:dyDescent="0.25">
      <c r="B237" s="431"/>
      <c r="C237" s="26" t="s">
        <v>150</v>
      </c>
      <c r="D237" s="10">
        <v>120</v>
      </c>
      <c r="E237" s="24">
        <f t="shared" si="45"/>
        <v>0.3</v>
      </c>
      <c r="F237" s="24">
        <f t="shared" si="45"/>
        <v>0.12</v>
      </c>
      <c r="G237" s="24">
        <f t="shared" si="46"/>
        <v>13.32</v>
      </c>
      <c r="H237" s="24">
        <f t="shared" si="47"/>
        <v>55.800000000000004</v>
      </c>
      <c r="I237" s="9">
        <v>529</v>
      </c>
      <c r="M237" s="26" t="s">
        <v>150</v>
      </c>
      <c r="N237" s="23">
        <v>200</v>
      </c>
      <c r="O237" s="23">
        <v>0.5</v>
      </c>
      <c r="P237" s="23">
        <v>0.2</v>
      </c>
      <c r="Q237" s="23">
        <v>22.2</v>
      </c>
      <c r="R237" s="23">
        <v>93</v>
      </c>
      <c r="S237" s="27">
        <v>529</v>
      </c>
      <c r="X237" s="431"/>
      <c r="Y237" s="26" t="s">
        <v>150</v>
      </c>
      <c r="Z237" s="10">
        <v>120</v>
      </c>
      <c r="AA237" s="24">
        <f t="shared" si="48"/>
        <v>0.3</v>
      </c>
      <c r="AB237" s="24">
        <f t="shared" si="49"/>
        <v>0.12</v>
      </c>
      <c r="AC237" s="24">
        <f t="shared" si="50"/>
        <v>13.32</v>
      </c>
      <c r="AD237" s="24">
        <f t="shared" si="51"/>
        <v>55.800000000000004</v>
      </c>
      <c r="AE237" s="9">
        <v>529</v>
      </c>
      <c r="AI237" s="26" t="s">
        <v>150</v>
      </c>
      <c r="AJ237" s="23">
        <v>200</v>
      </c>
      <c r="AK237" s="23">
        <v>0.5</v>
      </c>
      <c r="AL237" s="23">
        <v>0.2</v>
      </c>
      <c r="AM237" s="23">
        <v>22.2</v>
      </c>
      <c r="AN237" s="23">
        <v>93</v>
      </c>
      <c r="AO237" s="27">
        <v>529</v>
      </c>
    </row>
    <row r="238" spans="2:41" ht="31.5" customHeight="1" x14ac:dyDescent="0.25">
      <c r="B238" s="26" t="s">
        <v>35</v>
      </c>
      <c r="C238" s="26"/>
      <c r="D238" s="10">
        <f>SUM(D231:D237)</f>
        <v>540</v>
      </c>
      <c r="E238" s="24">
        <f>SUM(E231:E237)</f>
        <v>28.417073170731708</v>
      </c>
      <c r="F238" s="24">
        <f>SUM(F231:F237)</f>
        <v>12.084703832752615</v>
      </c>
      <c r="G238" s="24">
        <f>SUM(G231:G237)</f>
        <v>88.795418118466898</v>
      </c>
      <c r="H238" s="24">
        <f>SUM(H231:H237)</f>
        <v>576.4357142857142</v>
      </c>
      <c r="I238" s="9"/>
      <c r="M238" s="26"/>
      <c r="N238" s="23"/>
      <c r="O238" s="23"/>
      <c r="P238" s="23"/>
      <c r="Q238" s="23"/>
      <c r="R238" s="23"/>
      <c r="S238" s="27"/>
      <c r="X238" s="26" t="s">
        <v>35</v>
      </c>
      <c r="Y238" s="26"/>
      <c r="Z238" s="10">
        <f>SUM(Z231:Z237)</f>
        <v>540</v>
      </c>
      <c r="AA238" s="24">
        <f>SUM(AA231:AA237)</f>
        <v>28.417073170731708</v>
      </c>
      <c r="AB238" s="24">
        <f>SUM(AB231:AB237)</f>
        <v>12.084703832752613</v>
      </c>
      <c r="AC238" s="24">
        <f>SUM(AC231:AC237)</f>
        <v>88.795418118466898</v>
      </c>
      <c r="AD238" s="24">
        <f>SUM(AD231:AD237)</f>
        <v>576.4357142857142</v>
      </c>
      <c r="AE238" s="9"/>
      <c r="AI238" s="26"/>
      <c r="AJ238" s="23"/>
      <c r="AK238" s="23"/>
      <c r="AL238" s="23"/>
      <c r="AM238" s="23"/>
      <c r="AN238" s="23"/>
      <c r="AO238" s="27"/>
    </row>
    <row r="239" spans="2:41" ht="31.5" customHeight="1" x14ac:dyDescent="0.25">
      <c r="B239" s="302" t="s">
        <v>36</v>
      </c>
      <c r="C239" s="26" t="s">
        <v>82</v>
      </c>
      <c r="D239" s="10">
        <v>30</v>
      </c>
      <c r="E239" s="24">
        <f>(O239)/N239*D239</f>
        <v>1.77</v>
      </c>
      <c r="F239" s="24">
        <f>(P239)/O239*E239</f>
        <v>1.41</v>
      </c>
      <c r="G239" s="24">
        <f>Q239/N239*D239</f>
        <v>22.5</v>
      </c>
      <c r="H239" s="24">
        <f>R239/N239*D239</f>
        <v>109.80000000000001</v>
      </c>
      <c r="I239" s="9">
        <v>608</v>
      </c>
      <c r="M239" s="26" t="s">
        <v>82</v>
      </c>
      <c r="N239" s="23">
        <v>100</v>
      </c>
      <c r="O239" s="23">
        <v>5.9</v>
      </c>
      <c r="P239" s="23">
        <v>4.7</v>
      </c>
      <c r="Q239" s="23">
        <v>75</v>
      </c>
      <c r="R239" s="23">
        <v>366</v>
      </c>
      <c r="S239" s="27">
        <v>608</v>
      </c>
      <c r="X239" s="302" t="s">
        <v>36</v>
      </c>
      <c r="Y239" s="26" t="s">
        <v>82</v>
      </c>
      <c r="Z239" s="10">
        <v>30</v>
      </c>
      <c r="AA239" s="24">
        <f>AK239/AJ239*Z239</f>
        <v>1.77</v>
      </c>
      <c r="AB239" s="24">
        <f>AL239/AJ239*Z239</f>
        <v>1.41</v>
      </c>
      <c r="AC239" s="24">
        <f>AM239/AJ239*Z239</f>
        <v>22.5</v>
      </c>
      <c r="AD239" s="24">
        <f>AN239/AJ239*Z239</f>
        <v>109.80000000000001</v>
      </c>
      <c r="AE239" s="9">
        <v>608</v>
      </c>
      <c r="AI239" s="26" t="s">
        <v>82</v>
      </c>
      <c r="AJ239" s="23">
        <v>100</v>
      </c>
      <c r="AK239" s="23">
        <v>5.9</v>
      </c>
      <c r="AL239" s="23">
        <v>4.7</v>
      </c>
      <c r="AM239" s="23">
        <v>75</v>
      </c>
      <c r="AN239" s="23">
        <v>366</v>
      </c>
      <c r="AO239" s="27">
        <v>608</v>
      </c>
    </row>
    <row r="240" spans="2:41" ht="31.5" customHeight="1" x14ac:dyDescent="0.25">
      <c r="B240" s="302"/>
      <c r="C240" s="26" t="s">
        <v>83</v>
      </c>
      <c r="D240" s="10">
        <v>160</v>
      </c>
      <c r="E240" s="24">
        <f>(O240)/N240*D240</f>
        <v>8</v>
      </c>
      <c r="F240" s="24">
        <f>(P240)/O240*E240</f>
        <v>5.12</v>
      </c>
      <c r="G240" s="24">
        <f>Q240/N240*D240</f>
        <v>13.600000000000001</v>
      </c>
      <c r="H240" s="24">
        <f>R240/N240*D240</f>
        <v>139.19999999999999</v>
      </c>
      <c r="I240" s="9">
        <v>536</v>
      </c>
      <c r="M240" s="26" t="s">
        <v>83</v>
      </c>
      <c r="N240" s="23">
        <v>200</v>
      </c>
      <c r="O240" s="23">
        <v>10</v>
      </c>
      <c r="P240" s="23">
        <v>6.4</v>
      </c>
      <c r="Q240" s="23">
        <v>17</v>
      </c>
      <c r="R240" s="23">
        <v>174</v>
      </c>
      <c r="S240" s="27">
        <v>536</v>
      </c>
      <c r="X240" s="302"/>
      <c r="Y240" s="26" t="s">
        <v>83</v>
      </c>
      <c r="Z240" s="10">
        <v>160</v>
      </c>
      <c r="AA240" s="24">
        <f>AK240/AJ240*Z240</f>
        <v>8</v>
      </c>
      <c r="AB240" s="24">
        <f>AL240/AJ240*Z240</f>
        <v>5.12</v>
      </c>
      <c r="AC240" s="24">
        <f>AM240/AJ240*Z240</f>
        <v>13.600000000000001</v>
      </c>
      <c r="AD240" s="24">
        <f>AN240/AJ240*Z240</f>
        <v>139.19999999999999</v>
      </c>
      <c r="AE240" s="9">
        <v>536</v>
      </c>
      <c r="AI240" s="26" t="s">
        <v>83</v>
      </c>
      <c r="AJ240" s="23">
        <v>200</v>
      </c>
      <c r="AK240" s="23">
        <v>10</v>
      </c>
      <c r="AL240" s="23">
        <v>6.4</v>
      </c>
      <c r="AM240" s="23">
        <v>17</v>
      </c>
      <c r="AN240" s="23">
        <v>174</v>
      </c>
      <c r="AO240" s="27">
        <v>536</v>
      </c>
    </row>
    <row r="241" spans="2:41" ht="31.5" customHeight="1" x14ac:dyDescent="0.25">
      <c r="B241" s="26" t="s">
        <v>39</v>
      </c>
      <c r="C241" s="26"/>
      <c r="D241" s="10">
        <f>SUM(D239:D240)</f>
        <v>190</v>
      </c>
      <c r="E241" s="24">
        <f>SUM(E239:E240)</f>
        <v>9.77</v>
      </c>
      <c r="F241" s="24">
        <f>SUM(F239:F240)</f>
        <v>6.53</v>
      </c>
      <c r="G241" s="24">
        <f>SUM(G239:G240)</f>
        <v>36.1</v>
      </c>
      <c r="H241" s="24">
        <f>SUM(H239:H240)</f>
        <v>249</v>
      </c>
      <c r="I241" s="9"/>
      <c r="M241" s="26"/>
      <c r="N241" s="23"/>
      <c r="O241" s="23"/>
      <c r="P241" s="23"/>
      <c r="Q241" s="23"/>
      <c r="R241" s="23"/>
      <c r="S241" s="27"/>
      <c r="X241" s="26" t="s">
        <v>39</v>
      </c>
      <c r="Y241" s="26"/>
      <c r="Z241" s="10">
        <f>SUM(Z239:Z240)</f>
        <v>190</v>
      </c>
      <c r="AA241" s="24">
        <f>SUM(AA239:AA240)</f>
        <v>9.77</v>
      </c>
      <c r="AB241" s="24">
        <f>SUM(AB239:AB240)</f>
        <v>6.53</v>
      </c>
      <c r="AC241" s="24">
        <f>SUM(AC239:AC240)</f>
        <v>36.1</v>
      </c>
      <c r="AD241" s="24">
        <f>SUM(AD239:AD240)</f>
        <v>249</v>
      </c>
      <c r="AE241" s="9"/>
      <c r="AI241" s="26"/>
      <c r="AJ241" s="23"/>
      <c r="AK241" s="23"/>
      <c r="AL241" s="23"/>
      <c r="AM241" s="23"/>
      <c r="AN241" s="23"/>
      <c r="AO241" s="27"/>
    </row>
    <row r="242" spans="2:41" ht="31.5" customHeight="1" x14ac:dyDescent="0.25">
      <c r="B242" s="424" t="s">
        <v>40</v>
      </c>
      <c r="C242" s="26" t="s">
        <v>151</v>
      </c>
      <c r="D242" s="10">
        <v>150</v>
      </c>
      <c r="E242" s="24">
        <f t="shared" ref="E242:F244" si="52">(O242)/N242*D242</f>
        <v>24</v>
      </c>
      <c r="F242" s="24">
        <f t="shared" si="52"/>
        <v>18.5</v>
      </c>
      <c r="G242" s="24">
        <f>Q242/N242*D242</f>
        <v>31</v>
      </c>
      <c r="H242" s="24">
        <f>R242/N242*D242</f>
        <v>386</v>
      </c>
      <c r="I242" s="9">
        <v>327</v>
      </c>
      <c r="M242" s="26" t="s">
        <v>151</v>
      </c>
      <c r="N242" s="23">
        <v>150</v>
      </c>
      <c r="O242" s="23">
        <v>24</v>
      </c>
      <c r="P242" s="23">
        <v>18.5</v>
      </c>
      <c r="Q242" s="23">
        <v>31</v>
      </c>
      <c r="R242" s="23">
        <v>386</v>
      </c>
      <c r="S242" s="27">
        <v>327</v>
      </c>
      <c r="X242" s="424" t="s">
        <v>40</v>
      </c>
      <c r="Y242" s="26" t="s">
        <v>151</v>
      </c>
      <c r="Z242" s="10">
        <v>150</v>
      </c>
      <c r="AA242" s="24">
        <f>AK242/AJ242*Z242</f>
        <v>24</v>
      </c>
      <c r="AB242" s="24">
        <f>AL242/AJ242*Z242</f>
        <v>18.5</v>
      </c>
      <c r="AC242" s="24">
        <f>AM242/AJ242*Z242</f>
        <v>31</v>
      </c>
      <c r="AD242" s="24">
        <f>AN242/AJ242*Z242</f>
        <v>386</v>
      </c>
      <c r="AE242" s="9">
        <v>327</v>
      </c>
      <c r="AI242" s="26" t="s">
        <v>151</v>
      </c>
      <c r="AJ242" s="23">
        <v>150</v>
      </c>
      <c r="AK242" s="23">
        <v>24</v>
      </c>
      <c r="AL242" s="23">
        <v>18.5</v>
      </c>
      <c r="AM242" s="23">
        <v>31</v>
      </c>
      <c r="AN242" s="23">
        <v>386</v>
      </c>
      <c r="AO242" s="27">
        <v>327</v>
      </c>
    </row>
    <row r="243" spans="2:41" ht="31.5" customHeight="1" x14ac:dyDescent="0.25">
      <c r="B243" s="437"/>
      <c r="C243" s="26" t="s">
        <v>85</v>
      </c>
      <c r="D243" s="10">
        <v>15</v>
      </c>
      <c r="E243" s="24">
        <f t="shared" si="52"/>
        <v>1.0799999999999998</v>
      </c>
      <c r="F243" s="24">
        <f t="shared" si="52"/>
        <v>1.2749999999999999</v>
      </c>
      <c r="G243" s="24">
        <f>Q243/N243*D243</f>
        <v>8.3250000000000011</v>
      </c>
      <c r="H243" s="24">
        <f>R243/N243*D243</f>
        <v>49.199999999999996</v>
      </c>
      <c r="I243" s="9">
        <v>490</v>
      </c>
      <c r="M243" s="26" t="s">
        <v>85</v>
      </c>
      <c r="N243" s="23">
        <v>1000</v>
      </c>
      <c r="O243" s="23">
        <v>72</v>
      </c>
      <c r="P243" s="23">
        <v>85</v>
      </c>
      <c r="Q243" s="23">
        <v>555</v>
      </c>
      <c r="R243" s="23">
        <v>3280</v>
      </c>
      <c r="S243" s="27">
        <v>490</v>
      </c>
      <c r="X243" s="437"/>
      <c r="Y243" s="26" t="s">
        <v>85</v>
      </c>
      <c r="Z243" s="10">
        <v>30</v>
      </c>
      <c r="AA243" s="24">
        <f>AK243/AJ243*Z243</f>
        <v>2.1599999999999997</v>
      </c>
      <c r="AB243" s="24">
        <f>AL243/AJ243*Z243</f>
        <v>2.5500000000000003</v>
      </c>
      <c r="AC243" s="24">
        <f>AM243/AJ243*Z243</f>
        <v>16.650000000000002</v>
      </c>
      <c r="AD243" s="24">
        <f>AN243/AJ243*Z243</f>
        <v>98.399999999999991</v>
      </c>
      <c r="AE243" s="9">
        <v>490</v>
      </c>
      <c r="AI243" s="26" t="s">
        <v>85</v>
      </c>
      <c r="AJ243" s="23">
        <v>1000</v>
      </c>
      <c r="AK243" s="23">
        <v>72</v>
      </c>
      <c r="AL243" s="23">
        <v>85</v>
      </c>
      <c r="AM243" s="23">
        <v>555</v>
      </c>
      <c r="AN243" s="23">
        <v>3280</v>
      </c>
      <c r="AO243" s="27">
        <v>490</v>
      </c>
    </row>
    <row r="244" spans="2:41" ht="31.5" customHeight="1" x14ac:dyDescent="0.25">
      <c r="B244" s="432"/>
      <c r="C244" s="26" t="s">
        <v>45</v>
      </c>
      <c r="D244" s="10">
        <v>150</v>
      </c>
      <c r="E244" s="24">
        <f t="shared" si="52"/>
        <v>0.52499999999999991</v>
      </c>
      <c r="F244" s="24">
        <f t="shared" si="52"/>
        <v>0.22499999999999998</v>
      </c>
      <c r="G244" s="24">
        <f>Q244/N244*D244</f>
        <v>17.100000000000001</v>
      </c>
      <c r="H244" s="24">
        <f>R244/N244*D244</f>
        <v>72.75</v>
      </c>
      <c r="I244" s="9">
        <v>538</v>
      </c>
      <c r="M244" s="26" t="s">
        <v>45</v>
      </c>
      <c r="N244" s="23">
        <v>200</v>
      </c>
      <c r="O244" s="23">
        <v>0.7</v>
      </c>
      <c r="P244" s="23">
        <v>0.3</v>
      </c>
      <c r="Q244" s="23">
        <v>22.8</v>
      </c>
      <c r="R244" s="23">
        <v>97</v>
      </c>
      <c r="S244" s="27">
        <v>538</v>
      </c>
      <c r="X244" s="432"/>
      <c r="Y244" s="26" t="s">
        <v>45</v>
      </c>
      <c r="Z244" s="10">
        <v>150</v>
      </c>
      <c r="AA244" s="24">
        <f>AK244/AJ244*Z244</f>
        <v>0.52499999999999991</v>
      </c>
      <c r="AB244" s="24">
        <f>AL244/AJ244*Z244</f>
        <v>0.22500000000000001</v>
      </c>
      <c r="AC244" s="24">
        <f>AM244/AJ244*Z244</f>
        <v>17.100000000000001</v>
      </c>
      <c r="AD244" s="24">
        <f>AN244/AJ244*Z244</f>
        <v>72.75</v>
      </c>
      <c r="AE244" s="9">
        <v>538</v>
      </c>
      <c r="AI244" s="26" t="s">
        <v>45</v>
      </c>
      <c r="AJ244" s="23">
        <v>200</v>
      </c>
      <c r="AK244" s="23">
        <v>0.7</v>
      </c>
      <c r="AL244" s="23">
        <v>0.3</v>
      </c>
      <c r="AM244" s="23">
        <v>22.8</v>
      </c>
      <c r="AN244" s="23">
        <v>97</v>
      </c>
      <c r="AO244" s="27">
        <v>538</v>
      </c>
    </row>
    <row r="245" spans="2:41" ht="31.5" customHeight="1" x14ac:dyDescent="0.25">
      <c r="B245" s="432"/>
      <c r="C245" s="26" t="s">
        <v>46</v>
      </c>
      <c r="D245" s="10"/>
      <c r="E245" s="24"/>
      <c r="F245" s="24"/>
      <c r="G245" s="24"/>
      <c r="H245" s="24"/>
      <c r="I245" s="9"/>
      <c r="M245" s="26" t="s">
        <v>46</v>
      </c>
      <c r="N245" s="23"/>
      <c r="O245" s="23"/>
      <c r="P245" s="23"/>
      <c r="Q245" s="23"/>
      <c r="R245" s="23"/>
      <c r="S245" s="27"/>
      <c r="X245" s="432"/>
      <c r="Y245" s="26" t="s">
        <v>46</v>
      </c>
      <c r="Z245" s="10"/>
      <c r="AA245" s="24"/>
      <c r="AB245" s="24"/>
      <c r="AC245" s="24"/>
      <c r="AD245" s="24"/>
      <c r="AE245" s="9"/>
      <c r="AI245" s="26" t="s">
        <v>46</v>
      </c>
      <c r="AJ245" s="23"/>
      <c r="AK245" s="23"/>
      <c r="AL245" s="23"/>
      <c r="AM245" s="23"/>
      <c r="AN245" s="23"/>
      <c r="AO245" s="27"/>
    </row>
    <row r="246" spans="2:41" ht="31.5" customHeight="1" x14ac:dyDescent="0.25">
      <c r="B246" s="433"/>
      <c r="C246" s="26"/>
      <c r="D246" s="10"/>
      <c r="E246" s="24"/>
      <c r="F246" s="24"/>
      <c r="G246" s="24"/>
      <c r="H246" s="24"/>
      <c r="I246" s="9"/>
      <c r="M246" s="26"/>
      <c r="N246" s="23"/>
      <c r="O246" s="23"/>
      <c r="P246" s="23"/>
      <c r="Q246" s="23"/>
      <c r="R246" s="23"/>
      <c r="S246" s="27"/>
      <c r="X246" s="433"/>
      <c r="Y246" s="26"/>
      <c r="Z246" s="10"/>
      <c r="AA246" s="24"/>
      <c r="AB246" s="24"/>
      <c r="AC246" s="24"/>
      <c r="AD246" s="24"/>
      <c r="AE246" s="9"/>
      <c r="AI246" s="26"/>
      <c r="AJ246" s="23"/>
      <c r="AK246" s="23"/>
      <c r="AL246" s="23"/>
      <c r="AM246" s="23"/>
      <c r="AN246" s="23"/>
      <c r="AO246" s="27"/>
    </row>
    <row r="247" spans="2:41" ht="31.5" customHeight="1" x14ac:dyDescent="0.25">
      <c r="B247" s="26" t="s">
        <v>47</v>
      </c>
      <c r="C247" s="26"/>
      <c r="D247" s="10">
        <f>SUM(D242:D246)</f>
        <v>315</v>
      </c>
      <c r="E247" s="24">
        <f>SUM(E242:E246)</f>
        <v>25.604999999999997</v>
      </c>
      <c r="F247" s="24">
        <f>SUM(F242:F246)</f>
        <v>20</v>
      </c>
      <c r="G247" s="24">
        <f>SUM(G242:G246)</f>
        <v>56.425000000000004</v>
      </c>
      <c r="H247" s="24">
        <f>SUM(H242:H246)</f>
        <v>507.95</v>
      </c>
      <c r="I247" s="9"/>
      <c r="M247" s="26"/>
      <c r="N247" s="23"/>
      <c r="O247" s="23"/>
      <c r="P247" s="23"/>
      <c r="Q247" s="23"/>
      <c r="R247" s="23"/>
      <c r="S247" s="27"/>
      <c r="X247" s="26" t="s">
        <v>47</v>
      </c>
      <c r="Y247" s="26"/>
      <c r="Z247" s="10">
        <f>SUM(Z242:Z246)</f>
        <v>330</v>
      </c>
      <c r="AA247" s="24">
        <f>SUM(AA242:AA246)</f>
        <v>26.684999999999999</v>
      </c>
      <c r="AB247" s="24">
        <f>SUM(AB242:AB246)</f>
        <v>21.275000000000002</v>
      </c>
      <c r="AC247" s="24">
        <f>SUM(AC242:AC246)</f>
        <v>64.75</v>
      </c>
      <c r="AD247" s="24">
        <f>SUM(AD242:AD246)</f>
        <v>557.15</v>
      </c>
      <c r="AE247" s="9"/>
      <c r="AI247" s="26"/>
      <c r="AJ247" s="23"/>
      <c r="AK247" s="23"/>
      <c r="AL247" s="23"/>
      <c r="AM247" s="23"/>
      <c r="AN247" s="23"/>
      <c r="AO247" s="27"/>
    </row>
    <row r="248" spans="2:41" ht="31.5" customHeight="1" x14ac:dyDescent="0.25">
      <c r="B248" s="26" t="s">
        <v>87</v>
      </c>
      <c r="C248" s="26"/>
      <c r="D248" s="10">
        <f>D247+D241+D238+D230</f>
        <v>1435</v>
      </c>
      <c r="E248" s="24">
        <f>E247+E241+E238+E230</f>
        <v>74.216787456445999</v>
      </c>
      <c r="F248" s="24">
        <f>F247+F241+F238+F230</f>
        <v>55.48156097560976</v>
      </c>
      <c r="G248" s="24">
        <f>G247+G241+G238+G230</f>
        <v>223.71727526132406</v>
      </c>
      <c r="H248" s="24">
        <f>H247+H241+H238+H230</f>
        <v>1682.6942857142856</v>
      </c>
      <c r="I248" s="9"/>
      <c r="M248" s="26"/>
      <c r="N248" s="23"/>
      <c r="O248" s="23"/>
      <c r="P248" s="23"/>
      <c r="Q248" s="23"/>
      <c r="R248" s="23"/>
      <c r="S248" s="27"/>
      <c r="X248" s="26" t="s">
        <v>87</v>
      </c>
      <c r="Y248" s="26"/>
      <c r="Z248" s="10">
        <f>Z247+Z241+Z238+Z230</f>
        <v>1455</v>
      </c>
      <c r="AA248" s="24">
        <f>AA247+AA241+AA238+AA230</f>
        <v>76.011073170731706</v>
      </c>
      <c r="AB248" s="24">
        <f>AB247+AB241+AB238+AB230</f>
        <v>57.913703832752617</v>
      </c>
      <c r="AC248" s="24">
        <f>AC247+AC241+AC238+AC230</f>
        <v>233.09941811846687</v>
      </c>
      <c r="AD248" s="24">
        <f>AD247+AD241+AD238+AD230</f>
        <v>1749.4657142857141</v>
      </c>
      <c r="AE248" s="9"/>
      <c r="AI248" s="26"/>
      <c r="AJ248" s="23"/>
      <c r="AK248" s="23"/>
      <c r="AL248" s="23"/>
      <c r="AM248" s="23"/>
      <c r="AN248" s="23"/>
      <c r="AO248" s="27"/>
    </row>
    <row r="249" spans="2:41" ht="31.5" customHeight="1" x14ac:dyDescent="0.25">
      <c r="B249" s="45" t="s">
        <v>179</v>
      </c>
      <c r="C249" s="47"/>
      <c r="D249" s="47">
        <v>1400</v>
      </c>
      <c r="E249" s="47">
        <v>42</v>
      </c>
      <c r="F249" s="47">
        <v>47</v>
      </c>
      <c r="G249" s="47">
        <v>203</v>
      </c>
      <c r="H249" s="47">
        <v>1400</v>
      </c>
      <c r="I249" s="48"/>
      <c r="M249" s="47"/>
      <c r="N249" s="49"/>
      <c r="O249" s="49"/>
      <c r="P249" s="49"/>
      <c r="Q249" s="49"/>
      <c r="R249" s="49"/>
      <c r="S249" s="50"/>
      <c r="X249" s="45" t="s">
        <v>179</v>
      </c>
      <c r="Y249" s="47"/>
      <c r="Z249" s="47">
        <v>1400</v>
      </c>
      <c r="AA249" s="47">
        <v>42</v>
      </c>
      <c r="AB249" s="47">
        <v>47</v>
      </c>
      <c r="AC249" s="47">
        <v>203</v>
      </c>
      <c r="AD249" s="47">
        <v>1400</v>
      </c>
      <c r="AE249" s="48"/>
      <c r="AI249" s="47"/>
      <c r="AJ249" s="49"/>
      <c r="AK249" s="49"/>
      <c r="AL249" s="49"/>
      <c r="AM249" s="49"/>
      <c r="AN249" s="49"/>
      <c r="AO249" s="50"/>
    </row>
    <row r="250" spans="2:41" ht="31.5" customHeight="1" x14ac:dyDescent="0.25">
      <c r="B250" s="324" t="s">
        <v>5</v>
      </c>
      <c r="C250" s="324" t="s">
        <v>6</v>
      </c>
      <c r="D250" s="324" t="s">
        <v>7</v>
      </c>
      <c r="E250" s="324" t="s">
        <v>8</v>
      </c>
      <c r="F250" s="324"/>
      <c r="G250" s="324"/>
      <c r="H250" s="324" t="s">
        <v>9</v>
      </c>
      <c r="I250" s="326" t="s">
        <v>10</v>
      </c>
      <c r="M250" s="324" t="s">
        <v>6</v>
      </c>
      <c r="N250" s="310" t="s">
        <v>7</v>
      </c>
      <c r="O250" s="310" t="s">
        <v>8</v>
      </c>
      <c r="P250" s="310"/>
      <c r="Q250" s="310"/>
      <c r="R250" s="310" t="s">
        <v>9</v>
      </c>
      <c r="S250" s="314" t="s">
        <v>10</v>
      </c>
      <c r="X250" s="324" t="s">
        <v>5</v>
      </c>
      <c r="Y250" s="324" t="s">
        <v>6</v>
      </c>
      <c r="Z250" s="324" t="s">
        <v>7</v>
      </c>
      <c r="AA250" s="325" t="s">
        <v>8</v>
      </c>
      <c r="AB250" s="325"/>
      <c r="AC250" s="325"/>
      <c r="AD250" s="325" t="s">
        <v>9</v>
      </c>
      <c r="AE250" s="326" t="s">
        <v>10</v>
      </c>
      <c r="AI250" s="324" t="s">
        <v>6</v>
      </c>
      <c r="AJ250" s="310" t="s">
        <v>7</v>
      </c>
      <c r="AK250" s="310" t="s">
        <v>8</v>
      </c>
      <c r="AL250" s="310"/>
      <c r="AM250" s="310"/>
      <c r="AN250" s="310" t="s">
        <v>9</v>
      </c>
      <c r="AO250" s="314" t="s">
        <v>10</v>
      </c>
    </row>
    <row r="251" spans="2:41" ht="31.5" customHeight="1" x14ac:dyDescent="0.25">
      <c r="B251" s="324"/>
      <c r="C251" s="324"/>
      <c r="D251" s="324"/>
      <c r="E251" s="10" t="s">
        <v>11</v>
      </c>
      <c r="F251" s="10" t="s">
        <v>12</v>
      </c>
      <c r="G251" s="10" t="s">
        <v>13</v>
      </c>
      <c r="H251" s="324"/>
      <c r="I251" s="326"/>
      <c r="M251" s="324"/>
      <c r="N251" s="310"/>
      <c r="O251" s="23" t="s">
        <v>11</v>
      </c>
      <c r="P251" s="23" t="s">
        <v>12</v>
      </c>
      <c r="Q251" s="23" t="s">
        <v>13</v>
      </c>
      <c r="R251" s="310"/>
      <c r="S251" s="314"/>
      <c r="X251" s="324"/>
      <c r="Y251" s="324"/>
      <c r="Z251" s="324"/>
      <c r="AA251" s="24" t="s">
        <v>11</v>
      </c>
      <c r="AB251" s="24" t="s">
        <v>12</v>
      </c>
      <c r="AC251" s="24" t="s">
        <v>13</v>
      </c>
      <c r="AD251" s="325"/>
      <c r="AE251" s="326"/>
      <c r="AI251" s="324"/>
      <c r="AJ251" s="310"/>
      <c r="AK251" s="23" t="s">
        <v>11</v>
      </c>
      <c r="AL251" s="23" t="s">
        <v>12</v>
      </c>
      <c r="AM251" s="23" t="s">
        <v>13</v>
      </c>
      <c r="AN251" s="310"/>
      <c r="AO251" s="314"/>
    </row>
    <row r="252" spans="2:41" ht="31.5" customHeight="1" x14ac:dyDescent="0.25">
      <c r="B252" s="26" t="s">
        <v>152</v>
      </c>
      <c r="C252" s="26"/>
      <c r="D252" s="10"/>
      <c r="E252" s="10"/>
      <c r="F252" s="10"/>
      <c r="G252" s="10"/>
      <c r="H252" s="10"/>
      <c r="I252" s="9"/>
      <c r="M252" s="26"/>
      <c r="N252" s="23"/>
      <c r="O252" s="23"/>
      <c r="P252" s="23"/>
      <c r="Q252" s="23"/>
      <c r="R252" s="23"/>
      <c r="S252" s="27"/>
      <c r="X252" s="26" t="s">
        <v>152</v>
      </c>
      <c r="Y252" s="26"/>
      <c r="Z252" s="10"/>
      <c r="AA252" s="24"/>
      <c r="AB252" s="24"/>
      <c r="AC252" s="24"/>
      <c r="AD252" s="24"/>
      <c r="AE252" s="9"/>
      <c r="AI252" s="26"/>
      <c r="AJ252" s="23"/>
      <c r="AK252" s="23"/>
      <c r="AL252" s="23"/>
      <c r="AM252" s="23"/>
      <c r="AN252" s="23"/>
      <c r="AO252" s="27"/>
    </row>
    <row r="253" spans="2:41" ht="31.5" customHeight="1" x14ac:dyDescent="0.25">
      <c r="B253" s="326" t="s">
        <v>15</v>
      </c>
      <c r="C253" s="26" t="s">
        <v>153</v>
      </c>
      <c r="D253" s="10">
        <v>130</v>
      </c>
      <c r="E253" s="24">
        <f t="shared" ref="E253:F255" si="53">(O253)/N253*D253</f>
        <v>4.03</v>
      </c>
      <c r="F253" s="24">
        <f t="shared" si="53"/>
        <v>4.8490000000000002</v>
      </c>
      <c r="G253" s="24">
        <f>Q253/N253*D253</f>
        <v>24.05</v>
      </c>
      <c r="H253" s="24">
        <f>R253/N253*D253</f>
        <v>156</v>
      </c>
      <c r="I253" s="9">
        <v>271</v>
      </c>
      <c r="M253" s="26" t="s">
        <v>153</v>
      </c>
      <c r="N253" s="23">
        <v>1000</v>
      </c>
      <c r="O253" s="23">
        <v>31</v>
      </c>
      <c r="P253" s="23">
        <v>37.299999999999997</v>
      </c>
      <c r="Q253" s="23">
        <v>185</v>
      </c>
      <c r="R253" s="23">
        <v>1200</v>
      </c>
      <c r="S253" s="27">
        <v>271</v>
      </c>
      <c r="X253" s="326" t="s">
        <v>15</v>
      </c>
      <c r="Y253" s="26" t="s">
        <v>153</v>
      </c>
      <c r="Z253" s="10">
        <v>130</v>
      </c>
      <c r="AA253" s="24">
        <f>AK253/AJ253*Z253</f>
        <v>4.03</v>
      </c>
      <c r="AB253" s="24">
        <f>AL253/AJ253*Z253</f>
        <v>4.8490000000000002</v>
      </c>
      <c r="AC253" s="24">
        <f>AM253/AJ253*Z253</f>
        <v>24.05</v>
      </c>
      <c r="AD253" s="24">
        <f>AN253/AJ253*Z253</f>
        <v>156</v>
      </c>
      <c r="AE253" s="9">
        <v>271</v>
      </c>
      <c r="AI253" s="26" t="s">
        <v>153</v>
      </c>
      <c r="AJ253" s="23">
        <v>1000</v>
      </c>
      <c r="AK253" s="23">
        <v>31</v>
      </c>
      <c r="AL253" s="23">
        <v>37.299999999999997</v>
      </c>
      <c r="AM253" s="23">
        <v>185</v>
      </c>
      <c r="AN253" s="23">
        <v>1200</v>
      </c>
      <c r="AO253" s="27">
        <v>271</v>
      </c>
    </row>
    <row r="254" spans="2:41" ht="31.5" customHeight="1" x14ac:dyDescent="0.25">
      <c r="B254" s="326"/>
      <c r="C254" s="26" t="s">
        <v>17</v>
      </c>
      <c r="D254" s="10">
        <v>150</v>
      </c>
      <c r="E254" s="24">
        <f t="shared" si="53"/>
        <v>2.7</v>
      </c>
      <c r="F254" s="24">
        <f t="shared" si="53"/>
        <v>2.4750000000000001</v>
      </c>
      <c r="G254" s="24">
        <f>Q254/N254*D254</f>
        <v>18.75</v>
      </c>
      <c r="H254" s="24">
        <f>R254/N254*D254</f>
        <v>108</v>
      </c>
      <c r="I254" s="9">
        <v>508</v>
      </c>
      <c r="M254" s="26" t="s">
        <v>17</v>
      </c>
      <c r="N254" s="23">
        <v>200</v>
      </c>
      <c r="O254" s="23">
        <v>3.6</v>
      </c>
      <c r="P254" s="23">
        <v>3.3</v>
      </c>
      <c r="Q254" s="23">
        <v>25</v>
      </c>
      <c r="R254" s="23">
        <v>144</v>
      </c>
      <c r="S254" s="27">
        <v>508</v>
      </c>
      <c r="X254" s="326"/>
      <c r="Y254" s="26" t="s">
        <v>18</v>
      </c>
      <c r="Z254" s="10">
        <v>150</v>
      </c>
      <c r="AA254" s="24">
        <f>AK254/AJ254*Z254</f>
        <v>2.7</v>
      </c>
      <c r="AB254" s="24">
        <f>AL254/AJ254*Z254</f>
        <v>2.4750000000000001</v>
      </c>
      <c r="AC254" s="24">
        <f>AM254/AJ254*Z254</f>
        <v>18.75</v>
      </c>
      <c r="AD254" s="24">
        <f>AN254/AJ254*Z254</f>
        <v>108</v>
      </c>
      <c r="AE254" s="9">
        <v>508</v>
      </c>
      <c r="AI254" s="26" t="s">
        <v>17</v>
      </c>
      <c r="AJ254" s="23">
        <v>200</v>
      </c>
      <c r="AK254" s="23">
        <v>3.6</v>
      </c>
      <c r="AL254" s="23">
        <v>3.3</v>
      </c>
      <c r="AM254" s="23">
        <v>25</v>
      </c>
      <c r="AN254" s="23">
        <v>144</v>
      </c>
      <c r="AO254" s="27">
        <v>508</v>
      </c>
    </row>
    <row r="255" spans="2:41" ht="31.5" customHeight="1" x14ac:dyDescent="0.25">
      <c r="B255" s="326"/>
      <c r="C255" s="26" t="s">
        <v>90</v>
      </c>
      <c r="D255" s="10">
        <v>30</v>
      </c>
      <c r="E255" s="24">
        <f t="shared" si="53"/>
        <v>3.0857142857142859</v>
      </c>
      <c r="F255" s="24">
        <f t="shared" si="53"/>
        <v>4.8857142857142861</v>
      </c>
      <c r="G255" s="24">
        <f>Q255/N255*D255</f>
        <v>6.3428571428571434</v>
      </c>
      <c r="H255" s="24">
        <f>R255/N255*D255</f>
        <v>81.428571428571431</v>
      </c>
      <c r="I255" s="9">
        <v>88</v>
      </c>
      <c r="M255" s="26" t="s">
        <v>90</v>
      </c>
      <c r="N255" s="23">
        <v>35</v>
      </c>
      <c r="O255" s="23">
        <v>3.6</v>
      </c>
      <c r="P255" s="23">
        <v>5.7</v>
      </c>
      <c r="Q255" s="23">
        <v>7.4</v>
      </c>
      <c r="R255" s="23">
        <v>95</v>
      </c>
      <c r="S255" s="27">
        <v>88</v>
      </c>
      <c r="X255" s="326"/>
      <c r="Y255" s="26" t="s">
        <v>90</v>
      </c>
      <c r="Z255" s="10">
        <v>35</v>
      </c>
      <c r="AA255" s="24">
        <f>AK255/AJ255*Z255</f>
        <v>3.6</v>
      </c>
      <c r="AB255" s="24">
        <f>AL255/AJ255*Z255</f>
        <v>5.7</v>
      </c>
      <c r="AC255" s="24">
        <f>AM255/AJ255*Z255</f>
        <v>7.4</v>
      </c>
      <c r="AD255" s="24">
        <f>AN255/AJ255*Z255</f>
        <v>95</v>
      </c>
      <c r="AE255" s="9">
        <v>88</v>
      </c>
      <c r="AI255" s="26" t="s">
        <v>90</v>
      </c>
      <c r="AJ255" s="23">
        <v>35</v>
      </c>
      <c r="AK255" s="23">
        <v>3.6</v>
      </c>
      <c r="AL255" s="23">
        <v>5.7</v>
      </c>
      <c r="AM255" s="23">
        <v>7.4</v>
      </c>
      <c r="AN255" s="23">
        <v>95</v>
      </c>
      <c r="AO255" s="27">
        <v>88</v>
      </c>
    </row>
    <row r="256" spans="2:41" ht="31.5" customHeight="1" x14ac:dyDescent="0.25">
      <c r="B256" s="431"/>
      <c r="C256" s="26"/>
      <c r="D256" s="10"/>
      <c r="E256" s="10"/>
      <c r="F256" s="10"/>
      <c r="G256" s="10"/>
      <c r="H256" s="10"/>
      <c r="I256" s="9"/>
      <c r="M256" s="26"/>
      <c r="N256" s="23"/>
      <c r="O256" s="23"/>
      <c r="P256" s="23"/>
      <c r="Q256" s="23"/>
      <c r="R256" s="23"/>
      <c r="S256" s="27"/>
      <c r="X256" s="431"/>
      <c r="Y256" s="26"/>
      <c r="Z256" s="10"/>
      <c r="AA256" s="24"/>
      <c r="AB256" s="24"/>
      <c r="AC256" s="24"/>
      <c r="AD256" s="24"/>
      <c r="AE256" s="9"/>
      <c r="AI256" s="26"/>
      <c r="AJ256" s="23"/>
      <c r="AK256" s="23"/>
      <c r="AL256" s="23"/>
      <c r="AM256" s="23"/>
      <c r="AN256" s="23"/>
      <c r="AO256" s="27"/>
    </row>
    <row r="257" spans="2:41" ht="31.5" customHeight="1" x14ac:dyDescent="0.25">
      <c r="B257" s="431"/>
      <c r="C257" s="41" t="s">
        <v>154</v>
      </c>
      <c r="D257" s="40">
        <v>120</v>
      </c>
      <c r="E257" s="24">
        <f>(O257)/N257*D257</f>
        <v>0.6</v>
      </c>
      <c r="F257" s="24">
        <f>(P257)/O257*E257</f>
        <v>0.12</v>
      </c>
      <c r="G257" s="24">
        <f>Q257/N257*D257</f>
        <v>12.12</v>
      </c>
      <c r="H257" s="24">
        <f>R257/N257*D257</f>
        <v>55.2</v>
      </c>
      <c r="I257" s="40">
        <v>537</v>
      </c>
      <c r="M257" s="41" t="s">
        <v>154</v>
      </c>
      <c r="N257" s="43">
        <v>100</v>
      </c>
      <c r="O257" s="43">
        <v>0.5</v>
      </c>
      <c r="P257" s="43">
        <v>0.1</v>
      </c>
      <c r="Q257" s="43">
        <v>10.1</v>
      </c>
      <c r="R257" s="43">
        <v>46</v>
      </c>
      <c r="S257" s="43">
        <v>537</v>
      </c>
      <c r="X257" s="431"/>
      <c r="Y257" s="41" t="s">
        <v>154</v>
      </c>
      <c r="Z257" s="40">
        <v>120</v>
      </c>
      <c r="AA257" s="24">
        <f>AK257/AJ257*Z257</f>
        <v>0.6</v>
      </c>
      <c r="AB257" s="24">
        <f>AL257/AJ257*Z257</f>
        <v>0.12</v>
      </c>
      <c r="AC257" s="24">
        <f>AM257/AJ257*Z257</f>
        <v>12.12</v>
      </c>
      <c r="AD257" s="24">
        <f>AN257/AJ257*Z257</f>
        <v>55.2</v>
      </c>
      <c r="AE257" s="40">
        <v>537</v>
      </c>
      <c r="AI257" s="41" t="s">
        <v>154</v>
      </c>
      <c r="AJ257" s="43">
        <v>100</v>
      </c>
      <c r="AK257" s="43">
        <v>0.5</v>
      </c>
      <c r="AL257" s="43">
        <v>0.1</v>
      </c>
      <c r="AM257" s="43">
        <v>10.1</v>
      </c>
      <c r="AN257" s="43">
        <v>46</v>
      </c>
      <c r="AO257" s="43">
        <v>537</v>
      </c>
    </row>
    <row r="258" spans="2:41" ht="31.5" customHeight="1" x14ac:dyDescent="0.25">
      <c r="B258" s="431"/>
      <c r="C258" s="26"/>
      <c r="D258" s="10"/>
      <c r="E258" s="10"/>
      <c r="F258" s="10"/>
      <c r="G258" s="10"/>
      <c r="H258" s="10"/>
      <c r="I258" s="9"/>
      <c r="M258" s="26"/>
      <c r="N258" s="23"/>
      <c r="O258" s="23"/>
      <c r="P258" s="23"/>
      <c r="Q258" s="23"/>
      <c r="R258" s="23"/>
      <c r="S258" s="27"/>
      <c r="X258" s="431"/>
      <c r="Y258" s="26"/>
      <c r="Z258" s="10"/>
      <c r="AA258" s="24"/>
      <c r="AB258" s="24"/>
      <c r="AC258" s="24"/>
      <c r="AD258" s="24"/>
      <c r="AE258" s="9"/>
      <c r="AI258" s="26"/>
      <c r="AJ258" s="23"/>
      <c r="AK258" s="23"/>
      <c r="AL258" s="23"/>
      <c r="AM258" s="23"/>
      <c r="AN258" s="23"/>
      <c r="AO258" s="27"/>
    </row>
    <row r="259" spans="2:41" ht="31.5" customHeight="1" x14ac:dyDescent="0.25">
      <c r="B259" s="26" t="s">
        <v>21</v>
      </c>
      <c r="C259" s="26"/>
      <c r="D259" s="10">
        <f t="shared" ref="D259:I259" si="54">SUM(D253:D258)</f>
        <v>430</v>
      </c>
      <c r="E259" s="10">
        <f t="shared" si="54"/>
        <v>10.415714285714285</v>
      </c>
      <c r="F259" s="10">
        <f t="shared" si="54"/>
        <v>12.329714285714285</v>
      </c>
      <c r="G259" s="10">
        <f t="shared" si="54"/>
        <v>61.262857142857136</v>
      </c>
      <c r="H259" s="10">
        <f t="shared" si="54"/>
        <v>400.62857142857143</v>
      </c>
      <c r="I259" s="9">
        <f t="shared" si="54"/>
        <v>1404</v>
      </c>
      <c r="M259" s="26"/>
      <c r="N259" s="23"/>
      <c r="O259" s="23"/>
      <c r="P259" s="23"/>
      <c r="Q259" s="23"/>
      <c r="R259" s="23"/>
      <c r="S259" s="23"/>
      <c r="X259" s="26" t="s">
        <v>21</v>
      </c>
      <c r="Y259" s="26"/>
      <c r="Z259" s="10">
        <f t="shared" ref="Z259:AE259" si="55">SUM(Z253:Z258)</f>
        <v>435</v>
      </c>
      <c r="AA259" s="24">
        <f t="shared" si="55"/>
        <v>10.93</v>
      </c>
      <c r="AB259" s="24">
        <f t="shared" si="55"/>
        <v>13.144</v>
      </c>
      <c r="AC259" s="24">
        <f t="shared" si="55"/>
        <v>62.319999999999993</v>
      </c>
      <c r="AD259" s="24">
        <f t="shared" si="55"/>
        <v>414.2</v>
      </c>
      <c r="AE259" s="10">
        <f t="shared" si="55"/>
        <v>1404</v>
      </c>
      <c r="AI259" s="26"/>
      <c r="AJ259" s="23"/>
      <c r="AK259" s="23"/>
      <c r="AL259" s="23"/>
      <c r="AM259" s="23"/>
      <c r="AN259" s="23"/>
      <c r="AO259" s="23"/>
    </row>
    <row r="260" spans="2:41" ht="31.5" customHeight="1" x14ac:dyDescent="0.25">
      <c r="B260" s="326" t="s">
        <v>22</v>
      </c>
      <c r="C260" s="26"/>
      <c r="D260" s="10"/>
      <c r="E260" s="10"/>
      <c r="F260" s="10"/>
      <c r="G260" s="10"/>
      <c r="H260" s="10"/>
      <c r="I260" s="9"/>
      <c r="M260" s="26"/>
      <c r="N260" s="23"/>
      <c r="O260" s="23"/>
      <c r="P260" s="23"/>
      <c r="Q260" s="23"/>
      <c r="R260" s="23"/>
      <c r="S260" s="27"/>
      <c r="X260" s="326" t="s">
        <v>22</v>
      </c>
      <c r="Y260" s="26"/>
      <c r="Z260" s="10"/>
      <c r="AA260" s="24"/>
      <c r="AB260" s="24"/>
      <c r="AC260" s="24"/>
      <c r="AD260" s="24"/>
      <c r="AE260" s="9"/>
      <c r="AI260" s="26"/>
      <c r="AJ260" s="23"/>
      <c r="AK260" s="23"/>
      <c r="AL260" s="23"/>
      <c r="AM260" s="23"/>
      <c r="AN260" s="23"/>
      <c r="AO260" s="27"/>
    </row>
    <row r="261" spans="2:41" ht="31.5" customHeight="1" x14ac:dyDescent="0.25">
      <c r="B261" s="326"/>
      <c r="C261" s="26" t="s">
        <v>156</v>
      </c>
      <c r="D261" s="10">
        <v>150</v>
      </c>
      <c r="E261" s="24">
        <f>(O261)/N261*D261</f>
        <v>3.69</v>
      </c>
      <c r="F261" s="24">
        <f>(P261)/O261*E261</f>
        <v>1.47</v>
      </c>
      <c r="G261" s="24">
        <f>Q261/N261*D261</f>
        <v>6.4050000000000002</v>
      </c>
      <c r="H261" s="24">
        <f>R261/N261*D261</f>
        <v>54.449999999999996</v>
      </c>
      <c r="I261" s="9">
        <v>157</v>
      </c>
      <c r="M261" s="26" t="s">
        <v>156</v>
      </c>
      <c r="N261" s="23">
        <v>1000</v>
      </c>
      <c r="O261" s="23">
        <v>24.6</v>
      </c>
      <c r="P261" s="23">
        <v>9.8000000000000007</v>
      </c>
      <c r="Q261" s="23">
        <v>42.7</v>
      </c>
      <c r="R261" s="23">
        <v>363</v>
      </c>
      <c r="S261" s="27">
        <v>157</v>
      </c>
      <c r="X261" s="326"/>
      <c r="Y261" s="26" t="s">
        <v>155</v>
      </c>
      <c r="Z261" s="10">
        <v>150</v>
      </c>
      <c r="AA261" s="24">
        <f>AK261/AJ261*Z261</f>
        <v>3.69</v>
      </c>
      <c r="AB261" s="24">
        <f>AL261/AJ261*Z261</f>
        <v>1.4700000000000002</v>
      </c>
      <c r="AC261" s="24">
        <f>AM261/AJ261*Z261</f>
        <v>6.4050000000000002</v>
      </c>
      <c r="AD261" s="24">
        <f>AN261/AJ261*Z261</f>
        <v>54.449999999999996</v>
      </c>
      <c r="AE261" s="9">
        <v>157</v>
      </c>
      <c r="AI261" s="26" t="s">
        <v>156</v>
      </c>
      <c r="AJ261" s="23">
        <v>1000</v>
      </c>
      <c r="AK261" s="23">
        <v>24.6</v>
      </c>
      <c r="AL261" s="23">
        <v>9.8000000000000007</v>
      </c>
      <c r="AM261" s="23">
        <v>42.7</v>
      </c>
      <c r="AN261" s="23">
        <v>363</v>
      </c>
      <c r="AO261" s="27">
        <v>157</v>
      </c>
    </row>
    <row r="262" spans="2:41" ht="31.5" customHeight="1" x14ac:dyDescent="0.25">
      <c r="B262" s="326"/>
      <c r="C262" s="36" t="s">
        <v>25</v>
      </c>
      <c r="D262" s="10">
        <v>10</v>
      </c>
      <c r="E262" s="10"/>
      <c r="F262" s="10"/>
      <c r="G262" s="10"/>
      <c r="H262" s="10"/>
      <c r="I262" s="9"/>
      <c r="M262" s="36" t="s">
        <v>25</v>
      </c>
      <c r="N262" s="23"/>
      <c r="O262" s="23"/>
      <c r="P262" s="23"/>
      <c r="Q262" s="23"/>
      <c r="R262" s="23"/>
      <c r="S262" s="27"/>
      <c r="X262" s="326"/>
      <c r="Y262" s="26" t="s">
        <v>25</v>
      </c>
      <c r="Z262" s="10">
        <v>10</v>
      </c>
      <c r="AA262" s="24"/>
      <c r="AB262" s="24"/>
      <c r="AC262" s="24"/>
      <c r="AD262" s="24"/>
      <c r="AE262" s="9"/>
      <c r="AI262" s="36" t="s">
        <v>25</v>
      </c>
      <c r="AJ262" s="23"/>
      <c r="AK262" s="23"/>
      <c r="AL262" s="23"/>
      <c r="AM262" s="23"/>
      <c r="AN262" s="23"/>
      <c r="AO262" s="27"/>
    </row>
    <row r="263" spans="2:41" ht="31.5" customHeight="1" x14ac:dyDescent="0.25">
      <c r="B263" s="326"/>
      <c r="C263" s="26" t="s">
        <v>157</v>
      </c>
      <c r="D263" s="10">
        <v>100</v>
      </c>
      <c r="E263" s="24">
        <f t="shared" ref="E263:F267" si="56">(O263)/N263*D263</f>
        <v>15.133333333333333</v>
      </c>
      <c r="F263" s="24">
        <f t="shared" si="56"/>
        <v>13.799999999999999</v>
      </c>
      <c r="G263" s="24">
        <f>Q263/N263*D263</f>
        <v>2.4</v>
      </c>
      <c r="H263" s="24">
        <f>R263/N263*D263</f>
        <v>194</v>
      </c>
      <c r="I263" s="9">
        <v>372</v>
      </c>
      <c r="M263" s="26" t="s">
        <v>157</v>
      </c>
      <c r="N263" s="23">
        <v>150</v>
      </c>
      <c r="O263" s="23">
        <v>22.7</v>
      </c>
      <c r="P263" s="23">
        <v>20.7</v>
      </c>
      <c r="Q263" s="23">
        <v>3.6</v>
      </c>
      <c r="R263" s="23">
        <v>291</v>
      </c>
      <c r="S263" s="27">
        <v>372</v>
      </c>
      <c r="X263" s="326"/>
      <c r="Y263" s="26" t="s">
        <v>157</v>
      </c>
      <c r="Z263" s="10">
        <v>100</v>
      </c>
      <c r="AA263" s="24">
        <f>AK263/AJ263*Z263</f>
        <v>15.133333333333333</v>
      </c>
      <c r="AB263" s="24">
        <f>AL263/AJ263*Z263</f>
        <v>13.799999999999999</v>
      </c>
      <c r="AC263" s="24">
        <f>AM263/AJ263*Z263</f>
        <v>2.4</v>
      </c>
      <c r="AD263" s="24">
        <f>AN263/AJ263*Z263</f>
        <v>194</v>
      </c>
      <c r="AE263" s="9">
        <v>372</v>
      </c>
      <c r="AI263" s="26" t="s">
        <v>157</v>
      </c>
      <c r="AJ263" s="23">
        <v>150</v>
      </c>
      <c r="AK263" s="23">
        <v>22.7</v>
      </c>
      <c r="AL263" s="23">
        <v>20.7</v>
      </c>
      <c r="AM263" s="23">
        <v>3.6</v>
      </c>
      <c r="AN263" s="23">
        <v>291</v>
      </c>
      <c r="AO263" s="27">
        <v>372</v>
      </c>
    </row>
    <row r="264" spans="2:41" ht="31.5" customHeight="1" x14ac:dyDescent="0.25">
      <c r="B264" s="326"/>
      <c r="C264" s="26" t="s">
        <v>158</v>
      </c>
      <c r="D264" s="10">
        <v>80</v>
      </c>
      <c r="E264" s="24">
        <f t="shared" si="56"/>
        <v>4.5600000000000005</v>
      </c>
      <c r="F264" s="24">
        <f t="shared" si="56"/>
        <v>4.1840000000000002</v>
      </c>
      <c r="G264" s="24">
        <f>Q264/N264*D264</f>
        <v>19.775999999999996</v>
      </c>
      <c r="H264" s="24">
        <f>R264/N264*D264</f>
        <v>134.96</v>
      </c>
      <c r="I264" s="9">
        <v>243</v>
      </c>
      <c r="M264" s="26" t="s">
        <v>158</v>
      </c>
      <c r="N264" s="23">
        <v>1000</v>
      </c>
      <c r="O264" s="23">
        <v>57</v>
      </c>
      <c r="P264" s="23">
        <v>52.3</v>
      </c>
      <c r="Q264" s="23">
        <v>247.2</v>
      </c>
      <c r="R264" s="23">
        <v>1687</v>
      </c>
      <c r="S264" s="27">
        <v>243</v>
      </c>
      <c r="X264" s="326"/>
      <c r="Y264" s="26" t="s">
        <v>158</v>
      </c>
      <c r="Z264" s="10">
        <v>80</v>
      </c>
      <c r="AA264" s="24"/>
      <c r="AB264" s="24"/>
      <c r="AC264" s="24"/>
      <c r="AD264" s="24"/>
      <c r="AE264" s="9">
        <v>243</v>
      </c>
      <c r="AI264" s="26" t="s">
        <v>158</v>
      </c>
      <c r="AJ264" s="23">
        <v>1000</v>
      </c>
      <c r="AK264" s="23">
        <v>57</v>
      </c>
      <c r="AL264" s="23">
        <v>52.3</v>
      </c>
      <c r="AM264" s="23">
        <v>247.2</v>
      </c>
      <c r="AN264" s="23">
        <v>1687</v>
      </c>
      <c r="AO264" s="27">
        <v>243</v>
      </c>
    </row>
    <row r="265" spans="2:41" ht="31.5" customHeight="1" x14ac:dyDescent="0.25">
      <c r="B265" s="431"/>
      <c r="C265" s="26" t="s">
        <v>33</v>
      </c>
      <c r="D265" s="10">
        <v>40</v>
      </c>
      <c r="E265" s="24">
        <f t="shared" si="56"/>
        <v>3.04</v>
      </c>
      <c r="F265" s="24">
        <f t="shared" si="56"/>
        <v>0.32</v>
      </c>
      <c r="G265" s="24">
        <f>Q265/N265*D265</f>
        <v>19.680000000000003</v>
      </c>
      <c r="H265" s="24">
        <f>R265/N265*D265</f>
        <v>94</v>
      </c>
      <c r="I265" s="9">
        <v>114</v>
      </c>
      <c r="M265" s="26" t="s">
        <v>33</v>
      </c>
      <c r="N265" s="23">
        <v>100</v>
      </c>
      <c r="O265" s="23">
        <v>7.6</v>
      </c>
      <c r="P265" s="23">
        <v>0.8</v>
      </c>
      <c r="Q265" s="23">
        <v>49.2</v>
      </c>
      <c r="R265" s="23">
        <v>235</v>
      </c>
      <c r="S265" s="27">
        <v>114</v>
      </c>
      <c r="X265" s="431"/>
      <c r="Y265" s="26" t="s">
        <v>33</v>
      </c>
      <c r="Z265" s="10">
        <v>40</v>
      </c>
      <c r="AA265" s="24">
        <f>AK265/AJ265*Z265</f>
        <v>3.04</v>
      </c>
      <c r="AB265" s="24">
        <f>AL265/AJ265*Z265</f>
        <v>0.32</v>
      </c>
      <c r="AC265" s="24">
        <f>AM265/AJ265*Z265</f>
        <v>19.680000000000003</v>
      </c>
      <c r="AD265" s="24">
        <f>AN265/AJ265*Z265</f>
        <v>94</v>
      </c>
      <c r="AE265" s="9">
        <v>114</v>
      </c>
      <c r="AI265" s="26" t="s">
        <v>33</v>
      </c>
      <c r="AJ265" s="23">
        <v>100</v>
      </c>
      <c r="AK265" s="23">
        <v>7.6</v>
      </c>
      <c r="AL265" s="23">
        <v>0.8</v>
      </c>
      <c r="AM265" s="23">
        <v>49.2</v>
      </c>
      <c r="AN265" s="23">
        <v>235</v>
      </c>
      <c r="AO265" s="27">
        <v>114</v>
      </c>
    </row>
    <row r="266" spans="2:41" ht="31.5" customHeight="1" x14ac:dyDescent="0.25">
      <c r="B266" s="431"/>
      <c r="C266" s="26" t="s">
        <v>34</v>
      </c>
      <c r="D266" s="10">
        <v>40</v>
      </c>
      <c r="E266" s="24">
        <f t="shared" si="56"/>
        <v>2.64</v>
      </c>
      <c r="F266" s="24">
        <f t="shared" si="56"/>
        <v>0.48000000000000004</v>
      </c>
      <c r="G266" s="24">
        <f>Q266/N266*D266</f>
        <v>13.36</v>
      </c>
      <c r="H266" s="24">
        <f>R266/N266*D266</f>
        <v>69.599999999999994</v>
      </c>
      <c r="I266" s="9">
        <v>115</v>
      </c>
      <c r="M266" s="26" t="s">
        <v>34</v>
      </c>
      <c r="N266" s="23">
        <v>100</v>
      </c>
      <c r="O266" s="23">
        <v>6.6</v>
      </c>
      <c r="P266" s="23">
        <v>1.2</v>
      </c>
      <c r="Q266" s="23">
        <v>33.4</v>
      </c>
      <c r="R266" s="23">
        <v>174</v>
      </c>
      <c r="S266" s="27">
        <v>115</v>
      </c>
      <c r="X266" s="431"/>
      <c r="Y266" s="26" t="s">
        <v>34</v>
      </c>
      <c r="Z266" s="10">
        <v>40</v>
      </c>
      <c r="AA266" s="24">
        <f>AK266/AJ266*Z266</f>
        <v>2.64</v>
      </c>
      <c r="AB266" s="24">
        <f>AL266/AJ266*Z266</f>
        <v>0.48</v>
      </c>
      <c r="AC266" s="24">
        <f>AM266/AJ266*Z266</f>
        <v>13.36</v>
      </c>
      <c r="AD266" s="24">
        <f>AN266/AJ266*Z266</f>
        <v>69.599999999999994</v>
      </c>
      <c r="AE266" s="9">
        <v>115</v>
      </c>
      <c r="AI266" s="26" t="s">
        <v>34</v>
      </c>
      <c r="AJ266" s="23">
        <v>100</v>
      </c>
      <c r="AK266" s="23">
        <v>6.6</v>
      </c>
      <c r="AL266" s="23">
        <v>1.2</v>
      </c>
      <c r="AM266" s="23">
        <v>33.4</v>
      </c>
      <c r="AN266" s="23">
        <v>174</v>
      </c>
      <c r="AO266" s="27">
        <v>115</v>
      </c>
    </row>
    <row r="267" spans="2:41" ht="31.5" customHeight="1" x14ac:dyDescent="0.25">
      <c r="B267" s="431"/>
      <c r="C267" s="26" t="s">
        <v>99</v>
      </c>
      <c r="D267" s="10">
        <v>120</v>
      </c>
      <c r="E267" s="24">
        <f t="shared" si="56"/>
        <v>0.3</v>
      </c>
      <c r="F267" s="24">
        <f t="shared" si="56"/>
        <v>0</v>
      </c>
      <c r="G267" s="24">
        <f>Q267/N267*D267</f>
        <v>16.200000000000003</v>
      </c>
      <c r="H267" s="24">
        <f>R267/N267*D267</f>
        <v>66</v>
      </c>
      <c r="I267" s="9">
        <v>527</v>
      </c>
      <c r="M267" s="26" t="s">
        <v>99</v>
      </c>
      <c r="N267" s="23">
        <v>200</v>
      </c>
      <c r="O267" s="23">
        <v>0.5</v>
      </c>
      <c r="P267" s="23">
        <v>0</v>
      </c>
      <c r="Q267" s="23">
        <v>27</v>
      </c>
      <c r="R267" s="23">
        <v>110</v>
      </c>
      <c r="S267" s="27">
        <v>527</v>
      </c>
      <c r="X267" s="431"/>
      <c r="Y267" s="26" t="s">
        <v>99</v>
      </c>
      <c r="Z267" s="10">
        <v>120</v>
      </c>
      <c r="AA267" s="24">
        <f>AK267/AJ267*Z267</f>
        <v>0.3</v>
      </c>
      <c r="AB267" s="24">
        <f>AL267/AJ267*Z267</f>
        <v>0</v>
      </c>
      <c r="AC267" s="24">
        <f>AM267/AJ267*Z267</f>
        <v>16.200000000000003</v>
      </c>
      <c r="AD267" s="24">
        <f>AN267/AJ267*Z267</f>
        <v>66</v>
      </c>
      <c r="AE267" s="9">
        <v>527</v>
      </c>
      <c r="AI267" s="26" t="s">
        <v>99</v>
      </c>
      <c r="AJ267" s="23">
        <v>200</v>
      </c>
      <c r="AK267" s="23">
        <v>0.5</v>
      </c>
      <c r="AL267" s="23">
        <v>0</v>
      </c>
      <c r="AM267" s="23">
        <v>27</v>
      </c>
      <c r="AN267" s="23">
        <v>110</v>
      </c>
      <c r="AO267" s="27">
        <v>527</v>
      </c>
    </row>
    <row r="268" spans="2:41" ht="31.5" customHeight="1" x14ac:dyDescent="0.25">
      <c r="B268" s="26" t="s">
        <v>35</v>
      </c>
      <c r="C268" s="26"/>
      <c r="D268" s="10">
        <f>SUM(D260:D267)</f>
        <v>540</v>
      </c>
      <c r="E268" s="10">
        <f>SUM(E260:E267)</f>
        <v>29.363333333333333</v>
      </c>
      <c r="F268" s="10">
        <f>SUM(F260:F267)</f>
        <v>20.254000000000001</v>
      </c>
      <c r="G268" s="10">
        <f>SUM(G260:G267)</f>
        <v>77.820999999999998</v>
      </c>
      <c r="H268" s="10">
        <f>SUM(H260:H267)</f>
        <v>613.01</v>
      </c>
      <c r="I268" s="9"/>
      <c r="M268" s="26"/>
      <c r="N268" s="23"/>
      <c r="O268" s="23"/>
      <c r="P268" s="23"/>
      <c r="Q268" s="23"/>
      <c r="R268" s="23"/>
      <c r="S268" s="27"/>
      <c r="X268" s="26" t="s">
        <v>35</v>
      </c>
      <c r="Y268" s="26"/>
      <c r="Z268" s="10">
        <f>SUM(Z260:Z267)</f>
        <v>540</v>
      </c>
      <c r="AA268" s="24">
        <f>SUM(AA260:AA267)</f>
        <v>24.803333333333335</v>
      </c>
      <c r="AB268" s="24">
        <f>SUM(AB260:AB267)</f>
        <v>16.07</v>
      </c>
      <c r="AC268" s="24">
        <f>SUM(AC260:AC267)</f>
        <v>58.045000000000002</v>
      </c>
      <c r="AD268" s="24">
        <f>SUM(AD260:AD267)</f>
        <v>478.04999999999995</v>
      </c>
      <c r="AE268" s="9"/>
      <c r="AI268" s="26"/>
      <c r="AJ268" s="23"/>
      <c r="AK268" s="23"/>
      <c r="AL268" s="23"/>
      <c r="AM268" s="23"/>
      <c r="AN268" s="23"/>
      <c r="AO268" s="27"/>
    </row>
    <row r="269" spans="2:41" ht="39" customHeight="1" x14ac:dyDescent="0.25">
      <c r="B269" s="326" t="s">
        <v>36</v>
      </c>
      <c r="C269" s="26" t="s">
        <v>159</v>
      </c>
      <c r="D269" s="10">
        <v>40</v>
      </c>
      <c r="E269" s="24">
        <f>(O269)/N269*D269</f>
        <v>2.4000000000000004</v>
      </c>
      <c r="F269" s="24">
        <f>(P269)/O269*E269</f>
        <v>1.1333333333333335</v>
      </c>
      <c r="G269" s="24">
        <f>Q269/N269*D269</f>
        <v>14.8</v>
      </c>
      <c r="H269" s="24">
        <f>R269/N269*D269</f>
        <v>78.666666666666657</v>
      </c>
      <c r="I269" s="9">
        <v>560</v>
      </c>
      <c r="M269" s="26" t="s">
        <v>159</v>
      </c>
      <c r="N269" s="23">
        <v>60</v>
      </c>
      <c r="O269" s="23">
        <v>3.6</v>
      </c>
      <c r="P269" s="23">
        <v>1.7</v>
      </c>
      <c r="Q269" s="23">
        <v>22.2</v>
      </c>
      <c r="R269" s="23">
        <v>118</v>
      </c>
      <c r="S269" s="27">
        <v>560</v>
      </c>
      <c r="X269" s="326" t="s">
        <v>36</v>
      </c>
      <c r="Y269" s="26" t="s">
        <v>160</v>
      </c>
      <c r="Z269" s="10">
        <v>40</v>
      </c>
      <c r="AA269" s="24">
        <f>AK269/AJ269*Z269</f>
        <v>2.4000000000000004</v>
      </c>
      <c r="AB269" s="24">
        <f>AL269/AJ269*Z269</f>
        <v>1.1333333333333333</v>
      </c>
      <c r="AC269" s="24">
        <f>AM269/AJ269*Z269</f>
        <v>14.8</v>
      </c>
      <c r="AD269" s="24">
        <f>AN269/AJ269*Z269</f>
        <v>78.666666666666657</v>
      </c>
      <c r="AE269" s="9">
        <v>658</v>
      </c>
      <c r="AI269" s="26" t="s">
        <v>159</v>
      </c>
      <c r="AJ269" s="23">
        <v>60</v>
      </c>
      <c r="AK269" s="23">
        <v>3.6</v>
      </c>
      <c r="AL269" s="23">
        <v>1.7</v>
      </c>
      <c r="AM269" s="23">
        <v>22.2</v>
      </c>
      <c r="AN269" s="23">
        <v>118</v>
      </c>
      <c r="AO269" s="27">
        <v>560</v>
      </c>
    </row>
    <row r="270" spans="2:41" ht="31.5" customHeight="1" x14ac:dyDescent="0.25">
      <c r="B270" s="326"/>
      <c r="C270" s="26" t="s">
        <v>119</v>
      </c>
      <c r="D270" s="10">
        <v>150</v>
      </c>
      <c r="E270" s="24">
        <f>(O270)/N270*D270</f>
        <v>0.375</v>
      </c>
      <c r="F270" s="24">
        <f>(P270)/O270*E270</f>
        <v>0.15000000000000002</v>
      </c>
      <c r="G270" s="24">
        <f>Q270/N270*D270</f>
        <v>17.324999999999999</v>
      </c>
      <c r="H270" s="24">
        <f>R270/N270*D270</f>
        <v>72</v>
      </c>
      <c r="I270" s="9">
        <v>526</v>
      </c>
      <c r="M270" s="26" t="s">
        <v>119</v>
      </c>
      <c r="N270" s="23">
        <v>200</v>
      </c>
      <c r="O270" s="23">
        <v>0.5</v>
      </c>
      <c r="P270" s="23">
        <v>0.2</v>
      </c>
      <c r="Q270" s="23">
        <v>23.1</v>
      </c>
      <c r="R270" s="23">
        <v>96</v>
      </c>
      <c r="S270" s="27">
        <v>526</v>
      </c>
      <c r="X270" s="326"/>
      <c r="Y270" s="26" t="s">
        <v>119</v>
      </c>
      <c r="Z270" s="10">
        <v>150</v>
      </c>
      <c r="AA270" s="24">
        <f>AK270/AJ270*Z270</f>
        <v>0.375</v>
      </c>
      <c r="AB270" s="24">
        <f>AL270/AJ270*Z270</f>
        <v>0.15</v>
      </c>
      <c r="AC270" s="24">
        <f>AM270/AJ270*Z270</f>
        <v>17.324999999999999</v>
      </c>
      <c r="AD270" s="24">
        <f>AN270/AJ270*Z270</f>
        <v>72</v>
      </c>
      <c r="AE270" s="9">
        <v>526</v>
      </c>
      <c r="AI270" s="26" t="s">
        <v>119</v>
      </c>
      <c r="AJ270" s="23">
        <v>200</v>
      </c>
      <c r="AK270" s="23">
        <v>0.5</v>
      </c>
      <c r="AL270" s="23">
        <v>0.2</v>
      </c>
      <c r="AM270" s="23">
        <v>23.1</v>
      </c>
      <c r="AN270" s="23">
        <v>96</v>
      </c>
      <c r="AO270" s="27">
        <v>526</v>
      </c>
    </row>
    <row r="271" spans="2:41" ht="31.5" customHeight="1" x14ac:dyDescent="0.25">
      <c r="B271" s="26" t="s">
        <v>39</v>
      </c>
      <c r="C271" s="26"/>
      <c r="D271" s="10">
        <f>SUM(D269:D270)</f>
        <v>190</v>
      </c>
      <c r="E271" s="10">
        <f>SUM(E269:E270)</f>
        <v>2.7750000000000004</v>
      </c>
      <c r="F271" s="10">
        <f>SUM(F269:F270)</f>
        <v>1.2833333333333337</v>
      </c>
      <c r="G271" s="10">
        <f>SUM(G269:G270)</f>
        <v>32.125</v>
      </c>
      <c r="H271" s="10">
        <f>SUM(H269:H270)</f>
        <v>150.66666666666666</v>
      </c>
      <c r="I271" s="9"/>
      <c r="M271" s="26"/>
      <c r="N271" s="23"/>
      <c r="O271" s="23"/>
      <c r="P271" s="23"/>
      <c r="Q271" s="23"/>
      <c r="R271" s="23"/>
      <c r="S271" s="27"/>
      <c r="X271" s="26" t="s">
        <v>39</v>
      </c>
      <c r="Y271" s="26"/>
      <c r="Z271" s="10">
        <f>SUM(Z269:Z270)</f>
        <v>190</v>
      </c>
      <c r="AA271" s="24">
        <f>SUM(AA269:AA270)</f>
        <v>2.7750000000000004</v>
      </c>
      <c r="AB271" s="24">
        <f>SUM(AB269:AB270)</f>
        <v>1.2833333333333332</v>
      </c>
      <c r="AC271" s="24">
        <f>SUM(AC269:AC270)</f>
        <v>32.125</v>
      </c>
      <c r="AD271" s="24">
        <f>SUM(AD269:AD270)</f>
        <v>150.66666666666666</v>
      </c>
      <c r="AE271" s="9"/>
      <c r="AI271" s="26"/>
      <c r="AJ271" s="23"/>
      <c r="AK271" s="23"/>
      <c r="AL271" s="23"/>
      <c r="AM271" s="23"/>
      <c r="AN271" s="23"/>
      <c r="AO271" s="27"/>
    </row>
    <row r="272" spans="2:41" ht="31.5" customHeight="1" x14ac:dyDescent="0.25">
      <c r="B272" s="424" t="s">
        <v>40</v>
      </c>
      <c r="C272" s="26" t="s">
        <v>161</v>
      </c>
      <c r="D272" s="10">
        <v>180</v>
      </c>
      <c r="E272" s="24">
        <f>(O272)/N272*D272</f>
        <v>3.6</v>
      </c>
      <c r="F272" s="24">
        <f>(P272)/O272*E272</f>
        <v>9.629999999999999</v>
      </c>
      <c r="G272" s="24">
        <f>Q272/N272*D272</f>
        <v>15.3</v>
      </c>
      <c r="H272" s="24">
        <f>R272/N272*D272</f>
        <v>162</v>
      </c>
      <c r="I272" s="9">
        <v>201</v>
      </c>
      <c r="M272" s="26" t="s">
        <v>161</v>
      </c>
      <c r="N272" s="23">
        <v>200</v>
      </c>
      <c r="O272" s="23">
        <v>4</v>
      </c>
      <c r="P272" s="23">
        <v>10.7</v>
      </c>
      <c r="Q272" s="23">
        <v>17</v>
      </c>
      <c r="R272" s="23">
        <v>180</v>
      </c>
      <c r="S272" s="27">
        <v>201</v>
      </c>
      <c r="X272" s="424" t="s">
        <v>40</v>
      </c>
      <c r="Y272" s="26" t="s">
        <v>162</v>
      </c>
      <c r="Z272" s="10">
        <v>150</v>
      </c>
      <c r="AA272" s="24">
        <f>AK272/AJ272*Z272</f>
        <v>4.95</v>
      </c>
      <c r="AB272" s="24">
        <f>AL272/AJ272*Z272</f>
        <v>9.8250000000000011</v>
      </c>
      <c r="AC272" s="24">
        <f>AM272/AJ272*Z272</f>
        <v>14.700000000000001</v>
      </c>
      <c r="AD272" s="24">
        <f>AN272/AJ272*Z272</f>
        <v>197.25</v>
      </c>
      <c r="AE272" s="9">
        <v>240</v>
      </c>
      <c r="AI272" s="26" t="s">
        <v>162</v>
      </c>
      <c r="AJ272" s="23">
        <v>200</v>
      </c>
      <c r="AK272" s="23">
        <v>6.6</v>
      </c>
      <c r="AL272" s="23">
        <v>13.1</v>
      </c>
      <c r="AM272" s="23">
        <v>19.600000000000001</v>
      </c>
      <c r="AN272" s="23">
        <v>263</v>
      </c>
      <c r="AO272" s="27">
        <v>240</v>
      </c>
    </row>
    <row r="273" spans="2:41" ht="31.5" customHeight="1" x14ac:dyDescent="0.25">
      <c r="B273" s="437"/>
      <c r="C273" s="26" t="s">
        <v>102</v>
      </c>
      <c r="D273" s="10">
        <v>150</v>
      </c>
      <c r="E273" s="24">
        <f>(O273)/N273*D273</f>
        <v>7.4999999999999997E-2</v>
      </c>
      <c r="F273" s="24">
        <f>(P273)/O273*E273</f>
        <v>0</v>
      </c>
      <c r="G273" s="24">
        <f>Q273/N273*D273</f>
        <v>11.4</v>
      </c>
      <c r="H273" s="24">
        <f>R273/N273*D273</f>
        <v>45.75</v>
      </c>
      <c r="I273" s="9">
        <v>504</v>
      </c>
      <c r="M273" s="26" t="s">
        <v>102</v>
      </c>
      <c r="N273" s="23">
        <v>200</v>
      </c>
      <c r="O273" s="23">
        <v>0.1</v>
      </c>
      <c r="P273" s="23">
        <v>0</v>
      </c>
      <c r="Q273" s="23">
        <v>15.2</v>
      </c>
      <c r="R273" s="23">
        <v>61</v>
      </c>
      <c r="S273" s="27">
        <v>504</v>
      </c>
      <c r="X273" s="437"/>
      <c r="Y273" s="26" t="s">
        <v>102</v>
      </c>
      <c r="Z273" s="10">
        <v>150</v>
      </c>
      <c r="AA273" s="24">
        <f>AK273/AJ273*Z273</f>
        <v>7.4999999999999997E-2</v>
      </c>
      <c r="AB273" s="24">
        <f>AL273/AJ273*Z273</f>
        <v>0</v>
      </c>
      <c r="AC273" s="24">
        <f>AM273/AJ273*Z273</f>
        <v>11.4</v>
      </c>
      <c r="AD273" s="24">
        <f>AN273/AJ273*Z273</f>
        <v>45.75</v>
      </c>
      <c r="AE273" s="9">
        <v>504</v>
      </c>
      <c r="AI273" s="26" t="s">
        <v>102</v>
      </c>
      <c r="AJ273" s="23">
        <v>200</v>
      </c>
      <c r="AK273" s="23">
        <v>0.1</v>
      </c>
      <c r="AL273" s="23">
        <v>0</v>
      </c>
      <c r="AM273" s="23">
        <v>15.2</v>
      </c>
      <c r="AN273" s="23">
        <v>61</v>
      </c>
      <c r="AO273" s="27">
        <v>504</v>
      </c>
    </row>
    <row r="274" spans="2:41" ht="31.5" customHeight="1" x14ac:dyDescent="0.25">
      <c r="B274" s="432"/>
      <c r="C274" s="26" t="s">
        <v>46</v>
      </c>
      <c r="D274" s="10"/>
      <c r="E274" s="10"/>
      <c r="F274" s="10"/>
      <c r="G274" s="10"/>
      <c r="H274" s="10"/>
      <c r="I274" s="9">
        <v>114</v>
      </c>
      <c r="M274" s="26" t="s">
        <v>46</v>
      </c>
      <c r="N274" s="23"/>
      <c r="O274" s="23"/>
      <c r="P274" s="23"/>
      <c r="Q274" s="23"/>
      <c r="R274" s="23"/>
      <c r="S274" s="27">
        <v>114</v>
      </c>
      <c r="X274" s="432"/>
      <c r="Y274" s="26" t="s">
        <v>46</v>
      </c>
      <c r="Z274" s="10"/>
      <c r="AA274" s="24"/>
      <c r="AB274" s="24"/>
      <c r="AC274" s="24"/>
      <c r="AD274" s="24"/>
      <c r="AE274" s="9">
        <v>114</v>
      </c>
      <c r="AI274" s="26" t="s">
        <v>46</v>
      </c>
      <c r="AJ274" s="23"/>
      <c r="AK274" s="23"/>
      <c r="AL274" s="23"/>
      <c r="AM274" s="23"/>
      <c r="AN274" s="23"/>
      <c r="AO274" s="27">
        <v>114</v>
      </c>
    </row>
    <row r="275" spans="2:41" ht="31.5" customHeight="1" x14ac:dyDescent="0.25">
      <c r="B275" s="432"/>
      <c r="C275" s="26"/>
      <c r="D275" s="10"/>
      <c r="E275" s="10"/>
      <c r="F275" s="10"/>
      <c r="G275" s="10"/>
      <c r="H275" s="10"/>
      <c r="I275" s="9"/>
      <c r="M275" s="26"/>
      <c r="N275" s="23"/>
      <c r="O275" s="23"/>
      <c r="P275" s="23"/>
      <c r="Q275" s="23"/>
      <c r="R275" s="23"/>
      <c r="S275" s="27"/>
      <c r="X275" s="432"/>
      <c r="Y275" s="26"/>
      <c r="Z275" s="10"/>
      <c r="AA275" s="24"/>
      <c r="AB275" s="24"/>
      <c r="AC275" s="24"/>
      <c r="AD275" s="24"/>
      <c r="AE275" s="9"/>
      <c r="AI275" s="26"/>
      <c r="AJ275" s="23"/>
      <c r="AK275" s="23"/>
      <c r="AL275" s="23"/>
      <c r="AM275" s="23"/>
      <c r="AN275" s="23"/>
      <c r="AO275" s="27"/>
    </row>
    <row r="276" spans="2:41" ht="31.5" customHeight="1" x14ac:dyDescent="0.25">
      <c r="B276" s="433"/>
      <c r="C276" s="26"/>
      <c r="D276" s="10"/>
      <c r="E276" s="10"/>
      <c r="F276" s="10"/>
      <c r="G276" s="10"/>
      <c r="H276" s="10"/>
      <c r="I276" s="9"/>
      <c r="M276" s="26"/>
      <c r="N276" s="23"/>
      <c r="O276" s="23"/>
      <c r="P276" s="23"/>
      <c r="Q276" s="23"/>
      <c r="R276" s="23"/>
      <c r="S276" s="27"/>
      <c r="X276" s="433"/>
      <c r="Y276" s="26"/>
      <c r="Z276" s="10"/>
      <c r="AA276" s="24"/>
      <c r="AB276" s="24"/>
      <c r="AC276" s="24"/>
      <c r="AD276" s="24"/>
      <c r="AE276" s="9"/>
      <c r="AI276" s="26"/>
      <c r="AJ276" s="23"/>
      <c r="AK276" s="23"/>
      <c r="AL276" s="23"/>
      <c r="AM276" s="23"/>
      <c r="AN276" s="23"/>
      <c r="AO276" s="27"/>
    </row>
    <row r="277" spans="2:41" ht="31.5" customHeight="1" x14ac:dyDescent="0.25">
      <c r="B277" s="26" t="s">
        <v>47</v>
      </c>
      <c r="C277" s="26"/>
      <c r="D277" s="10">
        <f>SUM(D272:D276)</f>
        <v>330</v>
      </c>
      <c r="E277" s="10">
        <f>SUM(E272:E276)</f>
        <v>3.6750000000000003</v>
      </c>
      <c r="F277" s="10">
        <f>SUM(F272:F276)</f>
        <v>9.629999999999999</v>
      </c>
      <c r="G277" s="10">
        <f>SUM(G272:G276)</f>
        <v>26.700000000000003</v>
      </c>
      <c r="H277" s="10">
        <f>SUM(H272:H276)</f>
        <v>207.75</v>
      </c>
      <c r="I277" s="9"/>
      <c r="M277" s="26"/>
      <c r="N277" s="23"/>
      <c r="O277" s="23"/>
      <c r="P277" s="23"/>
      <c r="Q277" s="23"/>
      <c r="R277" s="23"/>
      <c r="S277" s="27"/>
      <c r="X277" s="26" t="s">
        <v>47</v>
      </c>
      <c r="Y277" s="26"/>
      <c r="Z277" s="10">
        <f>SUM(Z272:Z276)</f>
        <v>300</v>
      </c>
      <c r="AA277" s="24">
        <f>SUM(AA272:AA276)</f>
        <v>5.0250000000000004</v>
      </c>
      <c r="AB277" s="24">
        <f>SUM(AB272:AB276)</f>
        <v>9.8250000000000011</v>
      </c>
      <c r="AC277" s="24">
        <f>SUM(AC272:AC276)</f>
        <v>26.1</v>
      </c>
      <c r="AD277" s="24">
        <f>SUM(AD272:AD276)</f>
        <v>243</v>
      </c>
      <c r="AE277" s="9"/>
      <c r="AI277" s="26"/>
      <c r="AJ277" s="23"/>
      <c r="AK277" s="23"/>
      <c r="AL277" s="23"/>
      <c r="AM277" s="23"/>
      <c r="AN277" s="23"/>
      <c r="AO277" s="27"/>
    </row>
    <row r="278" spans="2:41" ht="31.5" customHeight="1" x14ac:dyDescent="0.25">
      <c r="B278" s="26" t="s">
        <v>105</v>
      </c>
      <c r="C278" s="26"/>
      <c r="D278" s="10">
        <f>D277+D271+D268+D259</f>
        <v>1490</v>
      </c>
      <c r="E278" s="10">
        <f>E277+E271+E268+E259</f>
        <v>46.22904761904762</v>
      </c>
      <c r="F278" s="10">
        <f>F277+F271+F268+F259</f>
        <v>43.497047619047621</v>
      </c>
      <c r="G278" s="10">
        <f>G277+G271+G268+G259</f>
        <v>197.90885714285716</v>
      </c>
      <c r="H278" s="10">
        <f>H277+H271+H268+H259</f>
        <v>1372.0552380952381</v>
      </c>
      <c r="I278" s="9"/>
      <c r="M278" s="26"/>
      <c r="N278" s="23"/>
      <c r="O278" s="23"/>
      <c r="P278" s="23"/>
      <c r="Q278" s="23"/>
      <c r="R278" s="23"/>
      <c r="S278" s="27"/>
      <c r="X278" s="26" t="s">
        <v>105</v>
      </c>
      <c r="Y278" s="26"/>
      <c r="Z278" s="10">
        <f>Z277+Z271+Z268+Z259</f>
        <v>1465</v>
      </c>
      <c r="AA278" s="24">
        <f>AA277+AA271+AA268+AA259</f>
        <v>43.533333333333339</v>
      </c>
      <c r="AB278" s="24">
        <f>AB277+AB271+AB268+AB259</f>
        <v>40.322333333333333</v>
      </c>
      <c r="AC278" s="24">
        <f>AC277+AC271+AC268+AC259</f>
        <v>178.59</v>
      </c>
      <c r="AD278" s="24">
        <f>AD277+AD271+AD268+AD259</f>
        <v>1285.9166666666665</v>
      </c>
      <c r="AE278" s="9"/>
      <c r="AI278" s="26"/>
      <c r="AJ278" s="23"/>
      <c r="AK278" s="23"/>
      <c r="AL278" s="23"/>
      <c r="AM278" s="23"/>
      <c r="AN278" s="23"/>
      <c r="AO278" s="27"/>
    </row>
    <row r="279" spans="2:41" ht="31.5" customHeight="1" x14ac:dyDescent="0.25">
      <c r="B279" s="45" t="s">
        <v>179</v>
      </c>
      <c r="C279" s="47"/>
      <c r="D279" s="47">
        <v>1400</v>
      </c>
      <c r="E279" s="47">
        <v>42</v>
      </c>
      <c r="F279" s="47">
        <v>47</v>
      </c>
      <c r="G279" s="47">
        <v>203</v>
      </c>
      <c r="H279" s="47">
        <v>1400</v>
      </c>
      <c r="I279" s="48"/>
      <c r="M279" s="47"/>
      <c r="N279" s="49"/>
      <c r="O279" s="49"/>
      <c r="P279" s="49"/>
      <c r="Q279" s="49"/>
      <c r="R279" s="49"/>
      <c r="S279" s="50"/>
      <c r="X279" s="45" t="s">
        <v>179</v>
      </c>
      <c r="Y279" s="47"/>
      <c r="Z279" s="47">
        <v>1400</v>
      </c>
      <c r="AA279" s="47">
        <v>42</v>
      </c>
      <c r="AB279" s="47">
        <v>47</v>
      </c>
      <c r="AC279" s="47">
        <v>203</v>
      </c>
      <c r="AD279" s="47">
        <v>1400</v>
      </c>
      <c r="AE279" s="48"/>
      <c r="AI279" s="47"/>
      <c r="AJ279" s="49"/>
      <c r="AK279" s="49"/>
      <c r="AL279" s="49"/>
      <c r="AM279" s="49"/>
      <c r="AN279" s="49"/>
      <c r="AO279" s="50"/>
    </row>
    <row r="280" spans="2:41" ht="31.5" customHeight="1" x14ac:dyDescent="0.25">
      <c r="B280" s="324" t="s">
        <v>5</v>
      </c>
      <c r="C280" s="324" t="s">
        <v>6</v>
      </c>
      <c r="D280" s="324" t="s">
        <v>7</v>
      </c>
      <c r="E280" s="324" t="s">
        <v>8</v>
      </c>
      <c r="F280" s="324"/>
      <c r="G280" s="324"/>
      <c r="H280" s="324" t="s">
        <v>9</v>
      </c>
      <c r="I280" s="326" t="s">
        <v>10</v>
      </c>
      <c r="M280" s="324" t="s">
        <v>6</v>
      </c>
      <c r="N280" s="310" t="s">
        <v>7</v>
      </c>
      <c r="O280" s="310" t="s">
        <v>8</v>
      </c>
      <c r="P280" s="310"/>
      <c r="Q280" s="310"/>
      <c r="R280" s="310" t="s">
        <v>9</v>
      </c>
      <c r="S280" s="314" t="s">
        <v>10</v>
      </c>
      <c r="X280" s="324" t="s">
        <v>5</v>
      </c>
      <c r="Y280" s="324" t="s">
        <v>6</v>
      </c>
      <c r="Z280" s="324" t="s">
        <v>7</v>
      </c>
      <c r="AA280" s="325" t="s">
        <v>8</v>
      </c>
      <c r="AB280" s="325"/>
      <c r="AC280" s="325"/>
      <c r="AD280" s="325" t="s">
        <v>9</v>
      </c>
      <c r="AE280" s="326" t="s">
        <v>10</v>
      </c>
      <c r="AI280" s="324" t="s">
        <v>6</v>
      </c>
      <c r="AJ280" s="310" t="s">
        <v>7</v>
      </c>
      <c r="AK280" s="310" t="s">
        <v>8</v>
      </c>
      <c r="AL280" s="310"/>
      <c r="AM280" s="310"/>
      <c r="AN280" s="310" t="s">
        <v>9</v>
      </c>
      <c r="AO280" s="314" t="s">
        <v>10</v>
      </c>
    </row>
    <row r="281" spans="2:41" ht="31.5" customHeight="1" x14ac:dyDescent="0.25">
      <c r="B281" s="324"/>
      <c r="C281" s="324"/>
      <c r="D281" s="324"/>
      <c r="E281" s="10" t="s">
        <v>11</v>
      </c>
      <c r="F281" s="10" t="s">
        <v>12</v>
      </c>
      <c r="G281" s="10" t="s">
        <v>13</v>
      </c>
      <c r="H281" s="324"/>
      <c r="I281" s="326"/>
      <c r="M281" s="324"/>
      <c r="N281" s="310"/>
      <c r="O281" s="23" t="s">
        <v>11</v>
      </c>
      <c r="P281" s="23" t="s">
        <v>12</v>
      </c>
      <c r="Q281" s="23" t="s">
        <v>13</v>
      </c>
      <c r="R281" s="310"/>
      <c r="S281" s="314"/>
      <c r="X281" s="324"/>
      <c r="Y281" s="324"/>
      <c r="Z281" s="324"/>
      <c r="AA281" s="24" t="s">
        <v>11</v>
      </c>
      <c r="AB281" s="24" t="s">
        <v>12</v>
      </c>
      <c r="AC281" s="24" t="s">
        <v>13</v>
      </c>
      <c r="AD281" s="325"/>
      <c r="AE281" s="326"/>
      <c r="AI281" s="324"/>
      <c r="AJ281" s="310"/>
      <c r="AK281" s="23" t="s">
        <v>11</v>
      </c>
      <c r="AL281" s="23" t="s">
        <v>12</v>
      </c>
      <c r="AM281" s="23" t="s">
        <v>13</v>
      </c>
      <c r="AN281" s="310"/>
      <c r="AO281" s="314"/>
    </row>
    <row r="282" spans="2:41" ht="31.5" customHeight="1" x14ac:dyDescent="0.25">
      <c r="B282" s="26" t="s">
        <v>163</v>
      </c>
      <c r="C282" s="26"/>
      <c r="D282" s="10"/>
      <c r="E282" s="10"/>
      <c r="F282" s="10"/>
      <c r="G282" s="10"/>
      <c r="H282" s="10"/>
      <c r="I282" s="9"/>
      <c r="M282" s="26"/>
      <c r="N282" s="23"/>
      <c r="O282" s="23"/>
      <c r="P282" s="23"/>
      <c r="Q282" s="23"/>
      <c r="R282" s="23"/>
      <c r="S282" s="27"/>
      <c r="X282" s="26" t="s">
        <v>163</v>
      </c>
      <c r="Y282" s="26"/>
      <c r="Z282" s="10"/>
      <c r="AA282" s="24"/>
      <c r="AB282" s="24"/>
      <c r="AC282" s="24"/>
      <c r="AD282" s="24"/>
      <c r="AE282" s="9"/>
      <c r="AI282" s="26"/>
      <c r="AJ282" s="23"/>
      <c r="AK282" s="23"/>
      <c r="AL282" s="23"/>
      <c r="AM282" s="23"/>
      <c r="AN282" s="23"/>
      <c r="AO282" s="27"/>
    </row>
    <row r="283" spans="2:41" ht="31.5" customHeight="1" x14ac:dyDescent="0.25">
      <c r="B283" s="326" t="s">
        <v>15</v>
      </c>
      <c r="C283" s="26" t="s">
        <v>164</v>
      </c>
      <c r="D283" s="10">
        <v>150</v>
      </c>
      <c r="E283" s="24">
        <f t="shared" ref="E283:F285" si="57">(O283)/N283*D283</f>
        <v>9.0749999999999993</v>
      </c>
      <c r="F283" s="24">
        <f t="shared" si="57"/>
        <v>7.5749999999999993</v>
      </c>
      <c r="G283" s="24">
        <f>Q283/N283*D283</f>
        <v>25.500000000000004</v>
      </c>
      <c r="H283" s="24">
        <f>R283/N283*D283</f>
        <v>206.25</v>
      </c>
      <c r="I283" s="9">
        <v>301</v>
      </c>
      <c r="M283" s="26" t="s">
        <v>164</v>
      </c>
      <c r="N283" s="23">
        <v>200</v>
      </c>
      <c r="O283" s="23">
        <v>12.1</v>
      </c>
      <c r="P283" s="23">
        <v>10.1</v>
      </c>
      <c r="Q283" s="23">
        <v>34</v>
      </c>
      <c r="R283" s="23">
        <v>275</v>
      </c>
      <c r="S283" s="27">
        <v>301</v>
      </c>
      <c r="X283" s="326" t="s">
        <v>15</v>
      </c>
      <c r="Y283" s="26" t="s">
        <v>164</v>
      </c>
      <c r="Z283" s="10">
        <v>150</v>
      </c>
      <c r="AA283" s="24">
        <f>AK283/AJ283*Z283</f>
        <v>9.0749999999999993</v>
      </c>
      <c r="AB283" s="24">
        <f>AL283/AJ283*Z283</f>
        <v>7.5749999999999993</v>
      </c>
      <c r="AC283" s="24">
        <f>AM283/AJ283*Z283</f>
        <v>25.500000000000004</v>
      </c>
      <c r="AD283" s="24">
        <f>AN283/AJ283*Z283</f>
        <v>206.25</v>
      </c>
      <c r="AE283" s="9">
        <v>301</v>
      </c>
      <c r="AI283" s="26" t="s">
        <v>164</v>
      </c>
      <c r="AJ283" s="23">
        <v>200</v>
      </c>
      <c r="AK283" s="23">
        <v>12.1</v>
      </c>
      <c r="AL283" s="23">
        <v>10.1</v>
      </c>
      <c r="AM283" s="23">
        <v>34</v>
      </c>
      <c r="AN283" s="23">
        <v>275</v>
      </c>
      <c r="AO283" s="27">
        <v>301</v>
      </c>
    </row>
    <row r="284" spans="2:41" ht="31.5" customHeight="1" x14ac:dyDescent="0.25">
      <c r="B284" s="326"/>
      <c r="C284" s="26" t="s">
        <v>165</v>
      </c>
      <c r="D284" s="10">
        <v>150</v>
      </c>
      <c r="E284" s="24">
        <f t="shared" si="57"/>
        <v>2.1749999999999998</v>
      </c>
      <c r="F284" s="24">
        <f t="shared" si="57"/>
        <v>1.5</v>
      </c>
      <c r="G284" s="24">
        <f>Q284/N284*D284</f>
        <v>15.674999999999999</v>
      </c>
      <c r="H284" s="24">
        <f>R284/N284*D284</f>
        <v>84.749999999999986</v>
      </c>
      <c r="I284" s="9">
        <v>512</v>
      </c>
      <c r="M284" s="26" t="s">
        <v>165</v>
      </c>
      <c r="N284" s="23">
        <v>200</v>
      </c>
      <c r="O284" s="23">
        <v>2.9</v>
      </c>
      <c r="P284" s="23">
        <v>2</v>
      </c>
      <c r="Q284" s="23">
        <v>20.9</v>
      </c>
      <c r="R284" s="23">
        <v>113</v>
      </c>
      <c r="S284" s="27">
        <v>512</v>
      </c>
      <c r="X284" s="326"/>
      <c r="Y284" s="26" t="s">
        <v>165</v>
      </c>
      <c r="Z284" s="10">
        <v>150</v>
      </c>
      <c r="AA284" s="24">
        <f>AK284/AJ284*Z284</f>
        <v>2.1749999999999998</v>
      </c>
      <c r="AB284" s="24">
        <f>AL284/AJ284*Z284</f>
        <v>1.5</v>
      </c>
      <c r="AC284" s="24">
        <f>AM284/AJ284*Z284</f>
        <v>15.674999999999999</v>
      </c>
      <c r="AD284" s="24">
        <f>AN284/AJ284*Z284</f>
        <v>84.749999999999986</v>
      </c>
      <c r="AE284" s="9">
        <v>512</v>
      </c>
      <c r="AI284" s="26" t="s">
        <v>165</v>
      </c>
      <c r="AJ284" s="23">
        <v>200</v>
      </c>
      <c r="AK284" s="23">
        <v>2.9</v>
      </c>
      <c r="AL284" s="23">
        <v>2</v>
      </c>
      <c r="AM284" s="23">
        <v>20.9</v>
      </c>
      <c r="AN284" s="23">
        <v>113</v>
      </c>
      <c r="AO284" s="27">
        <v>512</v>
      </c>
    </row>
    <row r="285" spans="2:41" ht="31.5" customHeight="1" x14ac:dyDescent="0.25">
      <c r="B285" s="326"/>
      <c r="C285" s="26" t="s">
        <v>108</v>
      </c>
      <c r="D285" s="10">
        <v>30</v>
      </c>
      <c r="E285" s="24">
        <f t="shared" si="57"/>
        <v>1.2</v>
      </c>
      <c r="F285" s="24">
        <f t="shared" si="57"/>
        <v>12.500000000000002</v>
      </c>
      <c r="G285" s="24">
        <f>Q285/N285*D285</f>
        <v>7.5</v>
      </c>
      <c r="H285" s="24">
        <f>R285/N285*D285</f>
        <v>147</v>
      </c>
      <c r="I285" s="9">
        <v>100</v>
      </c>
      <c r="M285" s="26" t="s">
        <v>108</v>
      </c>
      <c r="N285" s="23">
        <v>30</v>
      </c>
      <c r="O285" s="23">
        <v>1.2</v>
      </c>
      <c r="P285" s="23">
        <v>12.5</v>
      </c>
      <c r="Q285" s="23">
        <v>7.5</v>
      </c>
      <c r="R285" s="23">
        <v>147</v>
      </c>
      <c r="S285" s="27">
        <v>100</v>
      </c>
      <c r="X285" s="326"/>
      <c r="Y285" s="26" t="s">
        <v>108</v>
      </c>
      <c r="Z285" s="10">
        <v>30</v>
      </c>
      <c r="AA285" s="24">
        <f>AK285/AJ285*Z285</f>
        <v>1.2</v>
      </c>
      <c r="AB285" s="24">
        <f>AL285/AJ285*Z285</f>
        <v>12.5</v>
      </c>
      <c r="AC285" s="24">
        <f>AM285/AJ285*Z285</f>
        <v>7.5</v>
      </c>
      <c r="AD285" s="24">
        <f>AN285/AJ285*Z285</f>
        <v>147</v>
      </c>
      <c r="AE285" s="9">
        <v>100</v>
      </c>
      <c r="AI285" s="26" t="s">
        <v>108</v>
      </c>
      <c r="AJ285" s="23">
        <v>30</v>
      </c>
      <c r="AK285" s="23">
        <v>1.2</v>
      </c>
      <c r="AL285" s="23">
        <v>12.5</v>
      </c>
      <c r="AM285" s="23">
        <v>7.5</v>
      </c>
      <c r="AN285" s="23">
        <v>147</v>
      </c>
      <c r="AO285" s="27">
        <v>100</v>
      </c>
    </row>
    <row r="286" spans="2:41" ht="31.5" customHeight="1" x14ac:dyDescent="0.25">
      <c r="B286" s="431"/>
      <c r="C286" s="26"/>
      <c r="D286" s="10"/>
      <c r="E286" s="10"/>
      <c r="F286" s="10"/>
      <c r="G286" s="10"/>
      <c r="H286" s="10"/>
      <c r="I286" s="9"/>
      <c r="M286" s="26"/>
      <c r="N286" s="23"/>
      <c r="O286" s="23"/>
      <c r="P286" s="23"/>
      <c r="Q286" s="23"/>
      <c r="R286" s="23"/>
      <c r="S286" s="27"/>
      <c r="X286" s="431"/>
      <c r="Y286" s="26"/>
      <c r="Z286" s="10"/>
      <c r="AA286" s="24"/>
      <c r="AB286" s="24"/>
      <c r="AC286" s="24"/>
      <c r="AD286" s="24"/>
      <c r="AE286" s="9"/>
      <c r="AI286" s="26"/>
      <c r="AJ286" s="23"/>
      <c r="AK286" s="23"/>
      <c r="AL286" s="23"/>
      <c r="AM286" s="23"/>
      <c r="AN286" s="23"/>
      <c r="AO286" s="27"/>
    </row>
    <row r="287" spans="2:41" ht="31.5" customHeight="1" x14ac:dyDescent="0.25">
      <c r="B287" s="431"/>
      <c r="C287" s="71"/>
      <c r="D287" s="55"/>
      <c r="E287" s="55"/>
      <c r="F287" s="55"/>
      <c r="G287" s="55"/>
      <c r="H287" s="55"/>
      <c r="I287" s="55"/>
      <c r="M287" s="71"/>
      <c r="N287" s="58"/>
      <c r="O287" s="58"/>
      <c r="P287" s="58"/>
      <c r="Q287" s="58"/>
      <c r="R287" s="58"/>
      <c r="S287" s="58"/>
      <c r="X287" s="431"/>
      <c r="Y287" s="71"/>
      <c r="Z287" s="55"/>
      <c r="AA287" s="72"/>
      <c r="AB287" s="72"/>
      <c r="AC287" s="72"/>
      <c r="AD287" s="72"/>
      <c r="AE287" s="55"/>
      <c r="AI287" s="71"/>
      <c r="AJ287" s="58"/>
      <c r="AK287" s="58"/>
      <c r="AL287" s="58"/>
      <c r="AM287" s="58"/>
      <c r="AN287" s="58"/>
      <c r="AO287" s="58"/>
    </row>
    <row r="288" spans="2:41" ht="31.5" customHeight="1" x14ac:dyDescent="0.25">
      <c r="B288" s="431"/>
      <c r="C288" s="26"/>
      <c r="D288" s="10"/>
      <c r="E288" s="10"/>
      <c r="F288" s="10"/>
      <c r="G288" s="10"/>
      <c r="H288" s="10"/>
      <c r="I288" s="9"/>
      <c r="M288" s="26"/>
      <c r="N288" s="23"/>
      <c r="O288" s="23"/>
      <c r="P288" s="23"/>
      <c r="Q288" s="23"/>
      <c r="R288" s="23"/>
      <c r="S288" s="27"/>
      <c r="X288" s="431"/>
      <c r="Y288" s="26"/>
      <c r="Z288" s="10"/>
      <c r="AA288" s="24"/>
      <c r="AB288" s="24"/>
      <c r="AC288" s="24"/>
      <c r="AD288" s="24"/>
      <c r="AE288" s="9"/>
      <c r="AI288" s="26"/>
      <c r="AJ288" s="23"/>
      <c r="AK288" s="23"/>
      <c r="AL288" s="23"/>
      <c r="AM288" s="23"/>
      <c r="AN288" s="23"/>
      <c r="AO288" s="27"/>
    </row>
    <row r="289" spans="2:41" ht="31.5" customHeight="1" x14ac:dyDescent="0.25">
      <c r="B289" s="26" t="s">
        <v>21</v>
      </c>
      <c r="C289" s="26"/>
      <c r="D289" s="10">
        <f t="shared" ref="D289:I289" si="58">SUM(D283:D288)</f>
        <v>330</v>
      </c>
      <c r="E289" s="10">
        <f t="shared" si="58"/>
        <v>12.45</v>
      </c>
      <c r="F289" s="10">
        <f t="shared" si="58"/>
        <v>21.575000000000003</v>
      </c>
      <c r="G289" s="10">
        <f t="shared" si="58"/>
        <v>48.675000000000004</v>
      </c>
      <c r="H289" s="10">
        <f t="shared" si="58"/>
        <v>438</v>
      </c>
      <c r="I289" s="9">
        <f t="shared" si="58"/>
        <v>913</v>
      </c>
      <c r="M289" s="26"/>
      <c r="N289" s="23"/>
      <c r="O289" s="23"/>
      <c r="P289" s="23"/>
      <c r="Q289" s="23"/>
      <c r="R289" s="23"/>
      <c r="S289" s="23"/>
      <c r="X289" s="26" t="s">
        <v>21</v>
      </c>
      <c r="Y289" s="26"/>
      <c r="Z289" s="10">
        <f t="shared" ref="Z289:AE289" si="59">SUM(Z283:Z288)</f>
        <v>330</v>
      </c>
      <c r="AA289" s="24">
        <f t="shared" si="59"/>
        <v>12.45</v>
      </c>
      <c r="AB289" s="24">
        <f t="shared" si="59"/>
        <v>21.574999999999999</v>
      </c>
      <c r="AC289" s="24">
        <f t="shared" si="59"/>
        <v>48.675000000000004</v>
      </c>
      <c r="AD289" s="24">
        <f t="shared" si="59"/>
        <v>438</v>
      </c>
      <c r="AE289" s="10">
        <f t="shared" si="59"/>
        <v>913</v>
      </c>
      <c r="AI289" s="26"/>
      <c r="AJ289" s="23"/>
      <c r="AK289" s="23"/>
      <c r="AL289" s="23"/>
      <c r="AM289" s="23"/>
      <c r="AN289" s="23"/>
      <c r="AO289" s="23"/>
    </row>
    <row r="290" spans="2:41" ht="31.5" customHeight="1" x14ac:dyDescent="0.25">
      <c r="B290" s="326" t="s">
        <v>22</v>
      </c>
      <c r="C290" s="26"/>
      <c r="D290" s="10"/>
      <c r="E290" s="10"/>
      <c r="F290" s="10"/>
      <c r="G290" s="10"/>
      <c r="H290" s="10"/>
      <c r="I290" s="9"/>
      <c r="M290" s="26"/>
      <c r="N290" s="23"/>
      <c r="O290" s="23"/>
      <c r="P290" s="23"/>
      <c r="Q290" s="23"/>
      <c r="R290" s="23"/>
      <c r="S290" s="27"/>
      <c r="X290" s="326" t="s">
        <v>22</v>
      </c>
      <c r="Y290" s="26"/>
      <c r="Z290" s="10"/>
      <c r="AA290" s="24"/>
      <c r="AB290" s="24"/>
      <c r="AC290" s="24"/>
      <c r="AD290" s="24"/>
      <c r="AE290" s="9"/>
      <c r="AI290" s="26"/>
      <c r="AJ290" s="23"/>
      <c r="AK290" s="23"/>
      <c r="AL290" s="23"/>
      <c r="AM290" s="23"/>
      <c r="AN290" s="23"/>
      <c r="AO290" s="27"/>
    </row>
    <row r="291" spans="2:41" ht="31.5" customHeight="1" x14ac:dyDescent="0.25">
      <c r="B291" s="326"/>
      <c r="C291" s="26" t="s">
        <v>167</v>
      </c>
      <c r="D291" s="10">
        <v>150</v>
      </c>
      <c r="E291" s="24">
        <f>(O291)/N291*D291</f>
        <v>1.2750000000000001</v>
      </c>
      <c r="F291" s="24">
        <f>(P291)/O291*E291</f>
        <v>3.06</v>
      </c>
      <c r="G291" s="24">
        <f>Q291/N291*D291</f>
        <v>8.73</v>
      </c>
      <c r="H291" s="24">
        <f>R291/N291*D291</f>
        <v>67.5</v>
      </c>
      <c r="I291" s="9">
        <v>160</v>
      </c>
      <c r="M291" s="26" t="s">
        <v>167</v>
      </c>
      <c r="N291" s="23">
        <v>1000</v>
      </c>
      <c r="O291" s="23">
        <v>8.5</v>
      </c>
      <c r="P291" s="23">
        <v>20.399999999999999</v>
      </c>
      <c r="Q291" s="23">
        <v>58.2</v>
      </c>
      <c r="R291" s="23">
        <v>450</v>
      </c>
      <c r="S291" s="27">
        <v>160</v>
      </c>
      <c r="X291" s="326"/>
      <c r="Y291" s="26" t="s">
        <v>166</v>
      </c>
      <c r="Z291" s="10">
        <v>150</v>
      </c>
      <c r="AA291" s="24">
        <f>AK291/AJ291*Z291</f>
        <v>1.2750000000000001</v>
      </c>
      <c r="AB291" s="24">
        <f>AL291/AJ291*Z291</f>
        <v>3.0599999999999996</v>
      </c>
      <c r="AC291" s="24">
        <f>AM291/AJ291*Z291</f>
        <v>8.73</v>
      </c>
      <c r="AD291" s="24">
        <f>AN291/AJ291*Z291</f>
        <v>67.5</v>
      </c>
      <c r="AE291" s="9">
        <v>160</v>
      </c>
      <c r="AI291" s="26" t="s">
        <v>167</v>
      </c>
      <c r="AJ291" s="23">
        <v>1000</v>
      </c>
      <c r="AK291" s="23">
        <v>8.5</v>
      </c>
      <c r="AL291" s="23">
        <v>20.399999999999999</v>
      </c>
      <c r="AM291" s="23">
        <v>58.2</v>
      </c>
      <c r="AN291" s="23">
        <v>450</v>
      </c>
      <c r="AO291" s="27">
        <v>160</v>
      </c>
    </row>
    <row r="292" spans="2:41" ht="31.5" customHeight="1" x14ac:dyDescent="0.25">
      <c r="B292" s="326"/>
      <c r="C292" s="36" t="s">
        <v>25</v>
      </c>
      <c r="D292" s="10">
        <v>10</v>
      </c>
      <c r="E292" s="10"/>
      <c r="F292" s="10"/>
      <c r="G292" s="10"/>
      <c r="H292" s="10"/>
      <c r="I292" s="9">
        <v>133</v>
      </c>
      <c r="M292" s="36" t="s">
        <v>25</v>
      </c>
      <c r="N292" s="23"/>
      <c r="O292" s="23"/>
      <c r="P292" s="23"/>
      <c r="Q292" s="23"/>
      <c r="R292" s="23"/>
      <c r="S292" s="27">
        <v>133</v>
      </c>
      <c r="X292" s="326"/>
      <c r="Y292" s="26" t="s">
        <v>25</v>
      </c>
      <c r="Z292" s="10">
        <v>10</v>
      </c>
      <c r="AA292" s="24"/>
      <c r="AB292" s="24"/>
      <c r="AC292" s="24"/>
      <c r="AD292" s="24"/>
      <c r="AE292" s="9"/>
      <c r="AI292" s="36" t="s">
        <v>25</v>
      </c>
      <c r="AJ292" s="23"/>
      <c r="AK292" s="23"/>
      <c r="AL292" s="23"/>
      <c r="AM292" s="23"/>
      <c r="AN292" s="23"/>
      <c r="AO292" s="27">
        <v>133</v>
      </c>
    </row>
    <row r="293" spans="2:41" ht="31.5" customHeight="1" x14ac:dyDescent="0.25">
      <c r="B293" s="431"/>
      <c r="C293" s="26" t="s">
        <v>168</v>
      </c>
      <c r="D293" s="10">
        <v>70</v>
      </c>
      <c r="E293" s="24">
        <f t="shared" ref="E293:F297" si="60">(O293)/N293*D293</f>
        <v>17.009999999999998</v>
      </c>
      <c r="F293" s="24">
        <f t="shared" si="60"/>
        <v>9.379999999999999</v>
      </c>
      <c r="G293" s="24">
        <f>Q293/N293*D293</f>
        <v>2.8699999999999997</v>
      </c>
      <c r="H293" s="24">
        <f>R293/N293*D293</f>
        <v>163.79999999999998</v>
      </c>
      <c r="I293" s="9">
        <v>408</v>
      </c>
      <c r="M293" s="26" t="s">
        <v>168</v>
      </c>
      <c r="N293" s="23">
        <v>100</v>
      </c>
      <c r="O293" s="23">
        <v>24.3</v>
      </c>
      <c r="P293" s="23">
        <v>13.4</v>
      </c>
      <c r="Q293" s="23">
        <v>4.0999999999999996</v>
      </c>
      <c r="R293" s="23">
        <v>234</v>
      </c>
      <c r="S293" s="27">
        <v>408</v>
      </c>
      <c r="X293" s="431"/>
      <c r="Y293" s="26" t="s">
        <v>168</v>
      </c>
      <c r="Z293" s="10">
        <v>70</v>
      </c>
      <c r="AA293" s="24">
        <f>AK293/AJ293*Z293</f>
        <v>17.009999999999998</v>
      </c>
      <c r="AB293" s="24">
        <f>AL293/AJ293*Z293</f>
        <v>9.3800000000000008</v>
      </c>
      <c r="AC293" s="24">
        <f>AM293/AJ293*Z293</f>
        <v>2.8699999999999997</v>
      </c>
      <c r="AD293" s="24">
        <f>AN293/AJ293*Z293</f>
        <v>163.79999999999998</v>
      </c>
      <c r="AE293" s="9">
        <v>408</v>
      </c>
      <c r="AI293" s="26" t="s">
        <v>168</v>
      </c>
      <c r="AJ293" s="23">
        <v>100</v>
      </c>
      <c r="AK293" s="23">
        <v>24.3</v>
      </c>
      <c r="AL293" s="23">
        <v>13.4</v>
      </c>
      <c r="AM293" s="23">
        <v>4.0999999999999996</v>
      </c>
      <c r="AN293" s="23">
        <v>234</v>
      </c>
      <c r="AO293" s="27">
        <v>408</v>
      </c>
    </row>
    <row r="294" spans="2:41" ht="31.5" customHeight="1" x14ac:dyDescent="0.25">
      <c r="B294" s="431"/>
      <c r="C294" s="26" t="s">
        <v>169</v>
      </c>
      <c r="D294" s="10">
        <v>80</v>
      </c>
      <c r="E294" s="24">
        <f t="shared" si="60"/>
        <v>1.4400000000000002</v>
      </c>
      <c r="F294" s="24">
        <f t="shared" si="60"/>
        <v>3.6000000000000005</v>
      </c>
      <c r="G294" s="24">
        <f>Q294/N294*D294</f>
        <v>6.8000000000000007</v>
      </c>
      <c r="H294" s="24">
        <f>R294/N294*D294</f>
        <v>65.599999999999994</v>
      </c>
      <c r="I294" s="9">
        <v>435</v>
      </c>
      <c r="M294" s="26" t="s">
        <v>169</v>
      </c>
      <c r="N294" s="23">
        <v>100</v>
      </c>
      <c r="O294" s="23">
        <v>1.8</v>
      </c>
      <c r="P294" s="23">
        <v>4.5</v>
      </c>
      <c r="Q294" s="23">
        <v>8.5</v>
      </c>
      <c r="R294" s="23">
        <v>82</v>
      </c>
      <c r="S294" s="27">
        <v>435</v>
      </c>
      <c r="X294" s="431"/>
      <c r="Y294" s="26" t="s">
        <v>169</v>
      </c>
      <c r="Z294" s="10">
        <v>80</v>
      </c>
      <c r="AA294" s="24">
        <f>AK294/AJ294*Z294</f>
        <v>1.4400000000000002</v>
      </c>
      <c r="AB294" s="24">
        <f>AL294/AJ294*Z294</f>
        <v>3.5999999999999996</v>
      </c>
      <c r="AC294" s="24">
        <f>AM294/AJ294*Z294</f>
        <v>6.8000000000000007</v>
      </c>
      <c r="AD294" s="24">
        <f>AN294/AJ294*Z294</f>
        <v>65.599999999999994</v>
      </c>
      <c r="AE294" s="9">
        <v>435</v>
      </c>
      <c r="AI294" s="26" t="s">
        <v>169</v>
      </c>
      <c r="AJ294" s="23">
        <v>100</v>
      </c>
      <c r="AK294" s="23">
        <v>1.8</v>
      </c>
      <c r="AL294" s="23">
        <v>4.5</v>
      </c>
      <c r="AM294" s="23">
        <v>8.5</v>
      </c>
      <c r="AN294" s="23">
        <v>82</v>
      </c>
      <c r="AO294" s="27">
        <v>435</v>
      </c>
    </row>
    <row r="295" spans="2:41" ht="31.5" customHeight="1" x14ac:dyDescent="0.25">
      <c r="B295" s="431"/>
      <c r="C295" s="26" t="s">
        <v>33</v>
      </c>
      <c r="D295" s="10">
        <v>40</v>
      </c>
      <c r="E295" s="24">
        <f t="shared" si="60"/>
        <v>3.04</v>
      </c>
      <c r="F295" s="24">
        <f t="shared" si="60"/>
        <v>0.32</v>
      </c>
      <c r="G295" s="24">
        <f>Q295/N295*D295</f>
        <v>19.680000000000003</v>
      </c>
      <c r="H295" s="24">
        <f>R295/N295*D295</f>
        <v>94</v>
      </c>
      <c r="I295" s="9">
        <v>114</v>
      </c>
      <c r="M295" s="26" t="s">
        <v>33</v>
      </c>
      <c r="N295" s="23">
        <v>100</v>
      </c>
      <c r="O295" s="23">
        <v>7.6</v>
      </c>
      <c r="P295" s="23">
        <v>0.8</v>
      </c>
      <c r="Q295" s="23">
        <v>49.2</v>
      </c>
      <c r="R295" s="23">
        <v>235</v>
      </c>
      <c r="S295" s="27">
        <v>114</v>
      </c>
      <c r="X295" s="431"/>
      <c r="Y295" s="26" t="s">
        <v>33</v>
      </c>
      <c r="Z295" s="10">
        <v>40</v>
      </c>
      <c r="AA295" s="24">
        <f>AK295/AJ295*Z295</f>
        <v>3.04</v>
      </c>
      <c r="AB295" s="24">
        <f>AL295/AJ295*Z295</f>
        <v>0.32</v>
      </c>
      <c r="AC295" s="24">
        <f>AM295/AJ295*Z295</f>
        <v>19.680000000000003</v>
      </c>
      <c r="AD295" s="24">
        <f>AN295/AJ295*Z295</f>
        <v>94</v>
      </c>
      <c r="AE295" s="9">
        <v>114</v>
      </c>
      <c r="AI295" s="26" t="s">
        <v>33</v>
      </c>
      <c r="AJ295" s="23">
        <v>100</v>
      </c>
      <c r="AK295" s="23">
        <v>7.6</v>
      </c>
      <c r="AL295" s="23">
        <v>0.8</v>
      </c>
      <c r="AM295" s="23">
        <v>49.2</v>
      </c>
      <c r="AN295" s="23">
        <v>235</v>
      </c>
      <c r="AO295" s="27">
        <v>114</v>
      </c>
    </row>
    <row r="296" spans="2:41" ht="31.5" customHeight="1" x14ac:dyDescent="0.25">
      <c r="B296" s="431"/>
      <c r="C296" s="26" t="s">
        <v>34</v>
      </c>
      <c r="D296" s="10">
        <v>40</v>
      </c>
      <c r="E296" s="24">
        <f t="shared" si="60"/>
        <v>2.64</v>
      </c>
      <c r="F296" s="24">
        <f t="shared" si="60"/>
        <v>0.48000000000000004</v>
      </c>
      <c r="G296" s="24">
        <f>Q296/N296*D296</f>
        <v>13.36</v>
      </c>
      <c r="H296" s="24">
        <f>R296/N296*D296</f>
        <v>69.599999999999994</v>
      </c>
      <c r="I296" s="9">
        <v>115</v>
      </c>
      <c r="M296" s="26" t="s">
        <v>34</v>
      </c>
      <c r="N296" s="23">
        <v>100</v>
      </c>
      <c r="O296" s="23">
        <v>6.6</v>
      </c>
      <c r="P296" s="23">
        <v>1.2</v>
      </c>
      <c r="Q296" s="23">
        <v>33.4</v>
      </c>
      <c r="R296" s="23">
        <v>174</v>
      </c>
      <c r="S296" s="27">
        <v>115</v>
      </c>
      <c r="X296" s="431"/>
      <c r="Y296" s="26" t="s">
        <v>34</v>
      </c>
      <c r="Z296" s="10">
        <v>40</v>
      </c>
      <c r="AA296" s="24">
        <f>AK296/AJ296*Z296</f>
        <v>2.64</v>
      </c>
      <c r="AB296" s="24">
        <f>AL296/AJ296*Z296</f>
        <v>0.48</v>
      </c>
      <c r="AC296" s="24">
        <f>AM296/AJ296*Z296</f>
        <v>13.36</v>
      </c>
      <c r="AD296" s="24">
        <f>AN296/AJ296*Z296</f>
        <v>69.599999999999994</v>
      </c>
      <c r="AE296" s="9">
        <v>115</v>
      </c>
      <c r="AI296" s="26" t="s">
        <v>34</v>
      </c>
      <c r="AJ296" s="23">
        <v>100</v>
      </c>
      <c r="AK296" s="23">
        <v>6.6</v>
      </c>
      <c r="AL296" s="23">
        <v>1.2</v>
      </c>
      <c r="AM296" s="23">
        <v>33.4</v>
      </c>
      <c r="AN296" s="23">
        <v>174</v>
      </c>
      <c r="AO296" s="27">
        <v>115</v>
      </c>
    </row>
    <row r="297" spans="2:41" ht="31.5" customHeight="1" x14ac:dyDescent="0.25">
      <c r="B297" s="431"/>
      <c r="C297" s="26" t="s">
        <v>114</v>
      </c>
      <c r="D297" s="10">
        <v>120</v>
      </c>
      <c r="E297" s="24">
        <f t="shared" si="60"/>
        <v>0.3</v>
      </c>
      <c r="F297" s="24">
        <f t="shared" si="60"/>
        <v>0.12</v>
      </c>
      <c r="G297" s="24">
        <f>Q297/N297*D297</f>
        <v>19.440000000000001</v>
      </c>
      <c r="H297" s="24">
        <f>R297/N297*D297</f>
        <v>79.800000000000011</v>
      </c>
      <c r="I297" s="9">
        <v>533</v>
      </c>
      <c r="M297" s="26" t="s">
        <v>114</v>
      </c>
      <c r="N297" s="23">
        <v>200</v>
      </c>
      <c r="O297" s="23">
        <v>0.5</v>
      </c>
      <c r="P297" s="23">
        <v>0.2</v>
      </c>
      <c r="Q297" s="23">
        <v>32.4</v>
      </c>
      <c r="R297" s="23">
        <v>133</v>
      </c>
      <c r="S297" s="27">
        <v>533</v>
      </c>
      <c r="X297" s="431"/>
      <c r="Y297" s="26" t="s">
        <v>114</v>
      </c>
      <c r="Z297" s="10">
        <v>120</v>
      </c>
      <c r="AA297" s="24">
        <f>AK297/AJ297*Z297</f>
        <v>0.3</v>
      </c>
      <c r="AB297" s="24">
        <f>AL297/AJ297*Z297</f>
        <v>0.12</v>
      </c>
      <c r="AC297" s="24">
        <f>AM297/AJ297*Z297</f>
        <v>19.440000000000001</v>
      </c>
      <c r="AD297" s="24">
        <f>AN297/AJ297*Z297</f>
        <v>79.800000000000011</v>
      </c>
      <c r="AE297" s="9">
        <v>533</v>
      </c>
      <c r="AI297" s="26" t="s">
        <v>114</v>
      </c>
      <c r="AJ297" s="23">
        <v>200</v>
      </c>
      <c r="AK297" s="23">
        <v>0.5</v>
      </c>
      <c r="AL297" s="23">
        <v>0.2</v>
      </c>
      <c r="AM297" s="23">
        <v>32.4</v>
      </c>
      <c r="AN297" s="23">
        <v>133</v>
      </c>
      <c r="AO297" s="27">
        <v>533</v>
      </c>
    </row>
    <row r="298" spans="2:41" ht="31.5" customHeight="1" x14ac:dyDescent="0.25">
      <c r="B298" s="26" t="s">
        <v>35</v>
      </c>
      <c r="C298" s="26"/>
      <c r="D298" s="10">
        <f t="shared" ref="D298:I298" si="61">SUM(D290:D297)</f>
        <v>510</v>
      </c>
      <c r="E298" s="10">
        <f t="shared" si="61"/>
        <v>25.704999999999998</v>
      </c>
      <c r="F298" s="10">
        <f t="shared" si="61"/>
        <v>16.96</v>
      </c>
      <c r="G298" s="10">
        <f t="shared" si="61"/>
        <v>70.88</v>
      </c>
      <c r="H298" s="10">
        <f t="shared" si="61"/>
        <v>540.29999999999995</v>
      </c>
      <c r="I298" s="9">
        <f t="shared" si="61"/>
        <v>1898</v>
      </c>
      <c r="M298" s="26"/>
      <c r="N298" s="23"/>
      <c r="O298" s="23"/>
      <c r="P298" s="23"/>
      <c r="Q298" s="23"/>
      <c r="R298" s="23"/>
      <c r="S298" s="23"/>
      <c r="X298" s="26" t="s">
        <v>35</v>
      </c>
      <c r="Y298" s="26"/>
      <c r="Z298" s="10">
        <f t="shared" ref="Z298:AE298" si="62">SUM(Z290:Z297)</f>
        <v>510</v>
      </c>
      <c r="AA298" s="24">
        <f t="shared" si="62"/>
        <v>25.704999999999998</v>
      </c>
      <c r="AB298" s="24">
        <f t="shared" si="62"/>
        <v>16.96</v>
      </c>
      <c r="AC298" s="24">
        <f t="shared" si="62"/>
        <v>70.88</v>
      </c>
      <c r="AD298" s="24">
        <f t="shared" si="62"/>
        <v>540.29999999999995</v>
      </c>
      <c r="AE298" s="10">
        <f t="shared" si="62"/>
        <v>1765</v>
      </c>
      <c r="AI298" s="26"/>
      <c r="AJ298" s="23"/>
      <c r="AK298" s="23"/>
      <c r="AL298" s="23"/>
      <c r="AM298" s="23"/>
      <c r="AN298" s="23"/>
      <c r="AO298" s="23"/>
    </row>
    <row r="299" spans="2:41" ht="31.5" customHeight="1" x14ac:dyDescent="0.25">
      <c r="B299" s="302" t="s">
        <v>36</v>
      </c>
      <c r="C299" s="26" t="s">
        <v>37</v>
      </c>
      <c r="D299" s="10">
        <v>30</v>
      </c>
      <c r="E299" s="24">
        <f>(O299)/N299*D299</f>
        <v>2.25</v>
      </c>
      <c r="F299" s="24">
        <f>(P299)/O299*E299</f>
        <v>2.9400000000000004</v>
      </c>
      <c r="G299" s="24">
        <f>Q299/N299*D299</f>
        <v>22.320000000000004</v>
      </c>
      <c r="H299" s="24">
        <f>R299/N299*D299</f>
        <v>125.1</v>
      </c>
      <c r="I299" s="9">
        <v>609</v>
      </c>
      <c r="M299" s="26" t="s">
        <v>37</v>
      </c>
      <c r="N299" s="23">
        <v>100</v>
      </c>
      <c r="O299" s="23">
        <v>7.5</v>
      </c>
      <c r="P299" s="23">
        <v>9.8000000000000007</v>
      </c>
      <c r="Q299" s="23">
        <v>74.400000000000006</v>
      </c>
      <c r="R299" s="23">
        <v>417</v>
      </c>
      <c r="S299" s="27">
        <v>609</v>
      </c>
      <c r="X299" s="302" t="s">
        <v>36</v>
      </c>
      <c r="Y299" s="26" t="s">
        <v>170</v>
      </c>
      <c r="Z299" s="10">
        <v>50</v>
      </c>
      <c r="AA299" s="24">
        <f>AK299/AJ299*Z299</f>
        <v>2.35</v>
      </c>
      <c r="AB299" s="24">
        <f>AL299/AJ299*Z299</f>
        <v>3.1</v>
      </c>
      <c r="AC299" s="24">
        <f>AM299/AJ299*Z299</f>
        <v>9.0500000000000007</v>
      </c>
      <c r="AD299" s="24">
        <f>AN299/AJ299*Z299</f>
        <v>73</v>
      </c>
      <c r="AE299" s="9">
        <v>206</v>
      </c>
      <c r="AI299" s="26" t="s">
        <v>170</v>
      </c>
      <c r="AJ299" s="23">
        <v>100</v>
      </c>
      <c r="AK299" s="23">
        <v>4.7</v>
      </c>
      <c r="AL299" s="23">
        <v>6.2</v>
      </c>
      <c r="AM299" s="23">
        <v>18.100000000000001</v>
      </c>
      <c r="AN299" s="23">
        <v>146</v>
      </c>
      <c r="AO299" s="27">
        <v>206</v>
      </c>
    </row>
    <row r="300" spans="2:41" ht="31.5" customHeight="1" x14ac:dyDescent="0.25">
      <c r="B300" s="302"/>
      <c r="C300" s="26" t="s">
        <v>38</v>
      </c>
      <c r="D300" s="10">
        <v>150</v>
      </c>
      <c r="E300" s="24">
        <f>(O300)/N300*D300</f>
        <v>7.4999999999999997E-2</v>
      </c>
      <c r="F300" s="24">
        <f>(P300)/O300*E300</f>
        <v>0</v>
      </c>
      <c r="G300" s="24">
        <f>Q300/N300*D300</f>
        <v>11.25</v>
      </c>
      <c r="H300" s="24">
        <f>R300/N300*D300</f>
        <v>45</v>
      </c>
      <c r="I300" s="9">
        <v>502</v>
      </c>
      <c r="M300" s="26" t="s">
        <v>38</v>
      </c>
      <c r="N300" s="23">
        <v>200</v>
      </c>
      <c r="O300" s="23">
        <v>0.1</v>
      </c>
      <c r="P300" s="23">
        <v>0</v>
      </c>
      <c r="Q300" s="23">
        <v>15</v>
      </c>
      <c r="R300" s="23">
        <v>60</v>
      </c>
      <c r="S300" s="27">
        <v>502</v>
      </c>
      <c r="X300" s="302"/>
      <c r="Y300" s="26" t="s">
        <v>38</v>
      </c>
      <c r="Z300" s="10">
        <v>150</v>
      </c>
      <c r="AA300" s="24">
        <f>AK300/AJ300*Z300</f>
        <v>7.4999999999999997E-2</v>
      </c>
      <c r="AB300" s="24">
        <f>AL300/AJ300*Z300</f>
        <v>0</v>
      </c>
      <c r="AC300" s="24">
        <f>AM300/AJ300*Z300</f>
        <v>11.25</v>
      </c>
      <c r="AD300" s="24">
        <f>AN300/AJ300*Z300</f>
        <v>45</v>
      </c>
      <c r="AE300" s="9">
        <v>502</v>
      </c>
      <c r="AI300" s="26" t="s">
        <v>38</v>
      </c>
      <c r="AJ300" s="23">
        <v>200</v>
      </c>
      <c r="AK300" s="23">
        <v>0.1</v>
      </c>
      <c r="AL300" s="23">
        <v>0</v>
      </c>
      <c r="AM300" s="23">
        <v>15</v>
      </c>
      <c r="AN300" s="23">
        <v>60</v>
      </c>
      <c r="AO300" s="27">
        <v>502</v>
      </c>
    </row>
    <row r="301" spans="2:41" ht="31.5" customHeight="1" x14ac:dyDescent="0.25">
      <c r="B301" s="26" t="s">
        <v>39</v>
      </c>
      <c r="C301" s="26"/>
      <c r="D301" s="10">
        <f>SUM(D299:D300)</f>
        <v>180</v>
      </c>
      <c r="E301" s="10">
        <f>SUM(E299:E300)</f>
        <v>2.3250000000000002</v>
      </c>
      <c r="F301" s="10">
        <f>SUM(F299:F300)</f>
        <v>2.9400000000000004</v>
      </c>
      <c r="G301" s="10">
        <f>SUM(G299:G300)</f>
        <v>33.570000000000007</v>
      </c>
      <c r="H301" s="10">
        <f>SUM(H299:H300)</f>
        <v>170.1</v>
      </c>
      <c r="I301" s="9"/>
      <c r="M301" s="26"/>
      <c r="N301" s="23"/>
      <c r="O301" s="23"/>
      <c r="P301" s="23"/>
      <c r="Q301" s="23"/>
      <c r="R301" s="23"/>
      <c r="S301" s="27"/>
      <c r="X301" s="26" t="s">
        <v>39</v>
      </c>
      <c r="Y301" s="26"/>
      <c r="Z301" s="10">
        <f>SUM(Z299:Z300)</f>
        <v>200</v>
      </c>
      <c r="AA301" s="24">
        <f>SUM(AA299:AA300)</f>
        <v>2.4250000000000003</v>
      </c>
      <c r="AB301" s="24">
        <f>SUM(AB299:AB300)</f>
        <v>3.1</v>
      </c>
      <c r="AC301" s="24">
        <f>SUM(AC299:AC300)</f>
        <v>20.3</v>
      </c>
      <c r="AD301" s="24">
        <f>SUM(AD299:AD300)</f>
        <v>118</v>
      </c>
      <c r="AE301" s="9"/>
      <c r="AI301" s="26"/>
      <c r="AJ301" s="23"/>
      <c r="AK301" s="23"/>
      <c r="AL301" s="23"/>
      <c r="AM301" s="23"/>
      <c r="AN301" s="23"/>
      <c r="AO301" s="27"/>
    </row>
    <row r="302" spans="2:41" ht="31.5" customHeight="1" x14ac:dyDescent="0.25">
      <c r="B302" s="424" t="s">
        <v>40</v>
      </c>
      <c r="C302" s="26" t="s">
        <v>171</v>
      </c>
      <c r="D302" s="10">
        <v>120</v>
      </c>
      <c r="E302" s="24">
        <f>(O302)/N302*D302</f>
        <v>6</v>
      </c>
      <c r="F302" s="24">
        <f>(P302)/O302*E302</f>
        <v>5.8800000000000008</v>
      </c>
      <c r="G302" s="24">
        <f>Q302/N302*D302</f>
        <v>31.080000000000002</v>
      </c>
      <c r="H302" s="24">
        <f>R302/N302*D302</f>
        <v>207</v>
      </c>
      <c r="I302" s="9">
        <v>292</v>
      </c>
      <c r="M302" s="26" t="s">
        <v>171</v>
      </c>
      <c r="N302" s="23">
        <v>200</v>
      </c>
      <c r="O302" s="23">
        <v>10</v>
      </c>
      <c r="P302" s="23">
        <v>9.8000000000000007</v>
      </c>
      <c r="Q302" s="23">
        <v>51.8</v>
      </c>
      <c r="R302" s="23">
        <v>345</v>
      </c>
      <c r="S302" s="27">
        <v>292</v>
      </c>
      <c r="X302" s="424" t="s">
        <v>40</v>
      </c>
      <c r="Y302" s="26" t="s">
        <v>172</v>
      </c>
      <c r="Z302" s="10">
        <v>150</v>
      </c>
      <c r="AA302" s="24">
        <f>AK302/AJ302*Z302</f>
        <v>4.1550000000000002</v>
      </c>
      <c r="AB302" s="24">
        <f>AL302/AJ302*Z302</f>
        <v>6.4649999999999999</v>
      </c>
      <c r="AC302" s="24">
        <f>AM302/AJ302*Z302</f>
        <v>24.3</v>
      </c>
      <c r="AD302" s="24">
        <f>AN302/AJ302*Z302</f>
        <v>172.05</v>
      </c>
      <c r="AE302" s="9">
        <v>274</v>
      </c>
      <c r="AI302" s="26" t="s">
        <v>172</v>
      </c>
      <c r="AJ302" s="23">
        <v>1000</v>
      </c>
      <c r="AK302" s="23">
        <v>27.7</v>
      </c>
      <c r="AL302" s="23">
        <v>43.1</v>
      </c>
      <c r="AM302" s="23">
        <v>162</v>
      </c>
      <c r="AN302" s="23">
        <v>1147</v>
      </c>
      <c r="AO302" s="27">
        <v>274</v>
      </c>
    </row>
    <row r="303" spans="2:41" ht="31.5" customHeight="1" x14ac:dyDescent="0.25">
      <c r="B303" s="437"/>
      <c r="C303" s="33" t="s">
        <v>173</v>
      </c>
      <c r="D303" s="30">
        <v>20</v>
      </c>
      <c r="E303" s="24">
        <f>(O303)/N303*D303</f>
        <v>0.01</v>
      </c>
      <c r="F303" s="24">
        <f>(P303)/O303*E303</f>
        <v>4.0000000000000001E-3</v>
      </c>
      <c r="G303" s="24">
        <f>Q303/N303*D303</f>
        <v>2.74</v>
      </c>
      <c r="H303" s="24">
        <f>R303/N303*D303</f>
        <v>11.040000000000001</v>
      </c>
      <c r="I303" s="32">
        <v>476</v>
      </c>
      <c r="M303" s="33" t="s">
        <v>173</v>
      </c>
      <c r="N303" s="34">
        <v>1000</v>
      </c>
      <c r="O303" s="34">
        <v>0.5</v>
      </c>
      <c r="P303" s="34">
        <v>0.2</v>
      </c>
      <c r="Q303" s="34">
        <v>137</v>
      </c>
      <c r="R303" s="34">
        <v>552</v>
      </c>
      <c r="S303" s="35">
        <v>476</v>
      </c>
      <c r="X303" s="437"/>
      <c r="Y303" s="52"/>
      <c r="Z303" s="30"/>
      <c r="AA303" s="31"/>
      <c r="AB303" s="31"/>
      <c r="AC303" s="31"/>
      <c r="AD303" s="31"/>
      <c r="AE303" s="32"/>
      <c r="AI303" s="33"/>
      <c r="AJ303" s="34"/>
      <c r="AK303" s="34"/>
      <c r="AL303" s="34"/>
      <c r="AM303" s="34"/>
      <c r="AN303" s="34"/>
      <c r="AO303" s="35"/>
    </row>
    <row r="304" spans="2:41" ht="31.5" customHeight="1" x14ac:dyDescent="0.25">
      <c r="B304" s="432"/>
      <c r="C304" s="26" t="s">
        <v>46</v>
      </c>
      <c r="D304" s="10"/>
      <c r="E304" s="10"/>
      <c r="F304" s="10"/>
      <c r="G304" s="10"/>
      <c r="H304" s="10"/>
      <c r="I304" s="9">
        <v>114</v>
      </c>
      <c r="M304" s="26" t="s">
        <v>46</v>
      </c>
      <c r="N304" s="23"/>
      <c r="O304" s="23"/>
      <c r="P304" s="23"/>
      <c r="Q304" s="23"/>
      <c r="R304" s="23"/>
      <c r="S304" s="27">
        <v>114</v>
      </c>
      <c r="X304" s="432"/>
      <c r="Y304" s="26" t="s">
        <v>46</v>
      </c>
      <c r="Z304" s="10"/>
      <c r="AA304" s="24"/>
      <c r="AB304" s="24"/>
      <c r="AC304" s="24"/>
      <c r="AD304" s="24"/>
      <c r="AE304" s="9">
        <v>114</v>
      </c>
      <c r="AI304" s="26" t="s">
        <v>46</v>
      </c>
      <c r="AJ304" s="23"/>
      <c r="AK304" s="23"/>
      <c r="AL304" s="23"/>
      <c r="AM304" s="23"/>
      <c r="AN304" s="23"/>
      <c r="AO304" s="27">
        <v>114</v>
      </c>
    </row>
    <row r="305" spans="2:41" ht="31.5" customHeight="1" x14ac:dyDescent="0.25">
      <c r="B305" s="432"/>
      <c r="C305" s="71" t="s">
        <v>174</v>
      </c>
      <c r="D305" s="55">
        <v>150</v>
      </c>
      <c r="E305" s="24">
        <f>(O305)/N305*D305</f>
        <v>1.0499999999999998</v>
      </c>
      <c r="F305" s="24">
        <f>(P305)/O305*E305</f>
        <v>0</v>
      </c>
      <c r="G305" s="24">
        <f>Q305/N305*D305</f>
        <v>21.75</v>
      </c>
      <c r="H305" s="24">
        <f>R305/N305*D305</f>
        <v>91.5</v>
      </c>
      <c r="I305" s="55">
        <v>516</v>
      </c>
      <c r="M305" s="71" t="s">
        <v>174</v>
      </c>
      <c r="N305" s="58">
        <v>200</v>
      </c>
      <c r="O305" s="58">
        <v>1.4</v>
      </c>
      <c r="P305" s="58">
        <v>0</v>
      </c>
      <c r="Q305" s="58">
        <v>29</v>
      </c>
      <c r="R305" s="58">
        <v>122</v>
      </c>
      <c r="S305" s="58">
        <v>516</v>
      </c>
      <c r="X305" s="432"/>
      <c r="Y305" s="71" t="s">
        <v>175</v>
      </c>
      <c r="Z305" s="55">
        <v>150</v>
      </c>
      <c r="AA305" s="24">
        <f>AK305/AJ305*Z305</f>
        <v>0.6</v>
      </c>
      <c r="AB305" s="24">
        <f>AL305/AJ305*Z305</f>
        <v>0.09</v>
      </c>
      <c r="AC305" s="24">
        <f>AM305/AJ305*Z305</f>
        <v>24.599999999999998</v>
      </c>
      <c r="AD305" s="24">
        <f>AN305/AJ305*Z305</f>
        <v>100.5</v>
      </c>
      <c r="AE305" s="55">
        <v>521</v>
      </c>
      <c r="AI305" s="71" t="s">
        <v>175</v>
      </c>
      <c r="AJ305" s="58">
        <v>100</v>
      </c>
      <c r="AK305" s="58">
        <v>0.4</v>
      </c>
      <c r="AL305" s="58">
        <v>0.06</v>
      </c>
      <c r="AM305" s="58">
        <v>16.399999999999999</v>
      </c>
      <c r="AN305" s="58">
        <v>67</v>
      </c>
      <c r="AO305" s="58">
        <v>521</v>
      </c>
    </row>
    <row r="306" spans="2:41" ht="31.5" customHeight="1" x14ac:dyDescent="0.25">
      <c r="B306" s="433"/>
      <c r="C306" s="26"/>
      <c r="D306" s="10"/>
      <c r="E306" s="10"/>
      <c r="F306" s="10"/>
      <c r="G306" s="10"/>
      <c r="H306" s="10"/>
      <c r="I306" s="9"/>
      <c r="M306" s="26"/>
      <c r="N306" s="23"/>
      <c r="O306" s="23"/>
      <c r="P306" s="23"/>
      <c r="Q306" s="23"/>
      <c r="R306" s="23"/>
      <c r="S306" s="27"/>
      <c r="X306" s="433"/>
      <c r="Y306" s="26"/>
      <c r="Z306" s="10"/>
      <c r="AA306" s="24"/>
      <c r="AB306" s="24"/>
      <c r="AC306" s="24"/>
      <c r="AD306" s="24"/>
      <c r="AE306" s="9"/>
      <c r="AI306" s="26"/>
      <c r="AJ306" s="23"/>
      <c r="AK306" s="23"/>
      <c r="AL306" s="23"/>
      <c r="AM306" s="23"/>
      <c r="AN306" s="23"/>
      <c r="AO306" s="27"/>
    </row>
    <row r="307" spans="2:41" ht="31.5" customHeight="1" x14ac:dyDescent="0.25">
      <c r="B307" s="26" t="s">
        <v>47</v>
      </c>
      <c r="C307" s="26"/>
      <c r="D307" s="10">
        <f>SUM(D302:D306)</f>
        <v>290</v>
      </c>
      <c r="E307" s="10">
        <f>SUM(E302:E306)</f>
        <v>7.06</v>
      </c>
      <c r="F307" s="10">
        <f>SUM(F302:F306)</f>
        <v>5.8840000000000003</v>
      </c>
      <c r="G307" s="10">
        <f>SUM(G302:G306)</f>
        <v>55.57</v>
      </c>
      <c r="H307" s="10">
        <f>SUM(H302:H306)</f>
        <v>309.53999999999996</v>
      </c>
      <c r="I307" s="9"/>
      <c r="M307" s="26"/>
      <c r="N307" s="23"/>
      <c r="O307" s="23"/>
      <c r="P307" s="23"/>
      <c r="Q307" s="23"/>
      <c r="R307" s="23"/>
      <c r="S307" s="27"/>
      <c r="X307" s="26" t="s">
        <v>47</v>
      </c>
      <c r="Y307" s="26"/>
      <c r="Z307" s="10">
        <f>SUM(Z302:Z306)</f>
        <v>300</v>
      </c>
      <c r="AA307" s="24">
        <f>SUM(AA302:AA306)</f>
        <v>4.7549999999999999</v>
      </c>
      <c r="AB307" s="24">
        <f>SUM(AB302:AB306)</f>
        <v>6.5549999999999997</v>
      </c>
      <c r="AC307" s="24">
        <f>SUM(AC302:AC306)</f>
        <v>48.9</v>
      </c>
      <c r="AD307" s="24">
        <f>SUM(AD302:AD306)</f>
        <v>272.55</v>
      </c>
      <c r="AE307" s="9"/>
      <c r="AI307" s="26"/>
      <c r="AJ307" s="23"/>
      <c r="AK307" s="23"/>
      <c r="AL307" s="23"/>
      <c r="AM307" s="23"/>
      <c r="AN307" s="23"/>
      <c r="AO307" s="27"/>
    </row>
    <row r="308" spans="2:41" ht="31.5" customHeight="1" x14ac:dyDescent="0.25">
      <c r="B308" s="26" t="s">
        <v>121</v>
      </c>
      <c r="C308" s="26"/>
      <c r="D308" s="10">
        <f>D307+D301+D298+D289</f>
        <v>1310</v>
      </c>
      <c r="E308" s="10">
        <f>E307+E301+E298+E289</f>
        <v>47.539999999999992</v>
      </c>
      <c r="F308" s="10">
        <f>F307+F301+F298+F289</f>
        <v>47.359000000000009</v>
      </c>
      <c r="G308" s="10">
        <f>G307+G301+G298+G289</f>
        <v>208.69500000000002</v>
      </c>
      <c r="H308" s="10">
        <f>H307+H301+H298+H289</f>
        <v>1457.94</v>
      </c>
      <c r="I308" s="9"/>
      <c r="M308" s="26"/>
      <c r="N308" s="23"/>
      <c r="O308" s="23"/>
      <c r="P308" s="23"/>
      <c r="Q308" s="23"/>
      <c r="R308" s="23"/>
      <c r="S308" s="27"/>
      <c r="X308" s="26" t="s">
        <v>121</v>
      </c>
      <c r="Y308" s="26"/>
      <c r="Z308" s="10">
        <f>Z307+Z301+Z298+Z289</f>
        <v>1340</v>
      </c>
      <c r="AA308" s="24">
        <f>AA307+AA301+AA298+AA289</f>
        <v>45.334999999999994</v>
      </c>
      <c r="AB308" s="24">
        <f>AB307+AB301+AB298+AB289</f>
        <v>48.19</v>
      </c>
      <c r="AC308" s="24">
        <f>AC307+AC301+AC298+AC289</f>
        <v>188.755</v>
      </c>
      <c r="AD308" s="24">
        <f>AD307+AD301+AD298+AD289</f>
        <v>1368.85</v>
      </c>
      <c r="AE308" s="9"/>
      <c r="AI308" s="26"/>
      <c r="AJ308" s="23"/>
      <c r="AK308" s="23"/>
      <c r="AL308" s="23"/>
      <c r="AM308" s="23"/>
      <c r="AN308" s="23"/>
      <c r="AO308" s="27"/>
    </row>
    <row r="309" spans="2:41" s="92" customFormat="1" ht="55.5" customHeight="1" thickBot="1" x14ac:dyDescent="0.35">
      <c r="B309" s="88" t="s">
        <v>123</v>
      </c>
      <c r="C309" s="89"/>
      <c r="D309" s="90">
        <f>(D308+D278+D248+D219+D190)/5</f>
        <v>1416</v>
      </c>
      <c r="E309" s="90">
        <f>(E308+E278+E248+E219+E190)/5</f>
        <v>53.408367015098726</v>
      </c>
      <c r="F309" s="90">
        <f>(F308+F278+F248+F219+F190)/5</f>
        <v>54.958321718931472</v>
      </c>
      <c r="G309" s="90">
        <f>(G308+G278+G248+G219+G190)/5</f>
        <v>205.06162648083628</v>
      </c>
      <c r="H309" s="90">
        <f>(H308+H278+H248+H219+H190)/5</f>
        <v>1526.2799047619051</v>
      </c>
      <c r="I309" s="91"/>
      <c r="L309" s="93"/>
      <c r="M309" s="89"/>
      <c r="N309" s="89"/>
      <c r="O309" s="89"/>
      <c r="P309" s="89"/>
      <c r="Q309" s="89"/>
      <c r="R309" s="89"/>
      <c r="S309" s="94"/>
      <c r="T309" s="95"/>
      <c r="U309" s="95"/>
      <c r="V309" s="95"/>
      <c r="W309" s="95"/>
      <c r="X309" s="88" t="s">
        <v>123</v>
      </c>
      <c r="Y309" s="89"/>
      <c r="Z309" s="89">
        <f>(Z308+Z278+Z248+Z219+Z190)/5</f>
        <v>1432</v>
      </c>
      <c r="AA309" s="89">
        <f>(AA308+AA278+AA248+AA219+AA190)/5</f>
        <v>52.745081300813013</v>
      </c>
      <c r="AB309" s="89">
        <f>(AB308+AB278+AB248+AB219+AB190)/5</f>
        <v>55.137007433217192</v>
      </c>
      <c r="AC309" s="89">
        <f>(AC308+AC278+AC248+AC219+AC190)/5</f>
        <v>199.58728362369339</v>
      </c>
      <c r="AD309" s="89">
        <f>(AD308+AD278+AD248+AD219+AD190)/5</f>
        <v>1507.8084761904761</v>
      </c>
      <c r="AE309" s="94"/>
      <c r="AI309" s="89"/>
      <c r="AJ309" s="89"/>
      <c r="AK309" s="89"/>
      <c r="AL309" s="89"/>
      <c r="AM309" s="89"/>
      <c r="AN309" s="89"/>
      <c r="AO309" s="94"/>
    </row>
    <row r="310" spans="2:41" s="92" customFormat="1" ht="72" customHeight="1" thickBot="1" x14ac:dyDescent="0.35">
      <c r="B310" s="96" t="s">
        <v>176</v>
      </c>
      <c r="C310" s="97"/>
      <c r="D310" s="98">
        <f>(D309+D159)/2</f>
        <v>1440</v>
      </c>
      <c r="E310" s="98">
        <f>(E309+E159)/2</f>
        <v>50.862928745644602</v>
      </c>
      <c r="F310" s="98">
        <f>(F309+F159)/2</f>
        <v>53.869584668989546</v>
      </c>
      <c r="G310" s="98">
        <f>(G309+G159)/2</f>
        <v>207.62958466898957</v>
      </c>
      <c r="H310" s="98">
        <f>(H309+H159)/2</f>
        <v>1513.1442380952381</v>
      </c>
      <c r="I310" s="99"/>
      <c r="L310" s="93"/>
      <c r="M310" s="97"/>
      <c r="N310" s="97"/>
      <c r="O310" s="97"/>
      <c r="P310" s="97"/>
      <c r="Q310" s="97"/>
      <c r="R310" s="97"/>
      <c r="S310" s="100"/>
      <c r="T310" s="95"/>
      <c r="U310" s="95"/>
      <c r="V310" s="95"/>
      <c r="W310" s="95"/>
      <c r="X310" s="96" t="s">
        <v>176</v>
      </c>
      <c r="Y310" s="97"/>
      <c r="Z310" s="97">
        <f>(Z309+Z159)/2</f>
        <v>1448.5</v>
      </c>
      <c r="AA310" s="97">
        <f>(AA309+AA159)/2</f>
        <v>49.738002555168407</v>
      </c>
      <c r="AB310" s="97">
        <f>(AB309+AB159)/2</f>
        <v>53.446725145180025</v>
      </c>
      <c r="AC310" s="97">
        <f>(AC309+AC159)/2</f>
        <v>203.74327038327527</v>
      </c>
      <c r="AD310" s="97">
        <f>(AD309+AD159)/2</f>
        <v>1500.2677380952382</v>
      </c>
      <c r="AE310" s="100"/>
      <c r="AI310" s="97"/>
      <c r="AJ310" s="97"/>
      <c r="AK310" s="97"/>
      <c r="AL310" s="97"/>
      <c r="AM310" s="97"/>
      <c r="AN310" s="97"/>
      <c r="AO310" s="100"/>
    </row>
    <row r="311" spans="2:41" ht="42" customHeight="1" x14ac:dyDescent="0.25">
      <c r="B311" s="45" t="s">
        <v>180</v>
      </c>
      <c r="C311" s="47"/>
      <c r="D311" s="47">
        <v>1400</v>
      </c>
      <c r="E311" s="47">
        <v>42</v>
      </c>
      <c r="F311" s="47">
        <v>47</v>
      </c>
      <c r="G311" s="47">
        <v>203</v>
      </c>
      <c r="H311" s="47">
        <v>1400</v>
      </c>
      <c r="I311" s="48"/>
      <c r="M311" s="47"/>
      <c r="N311" s="49"/>
      <c r="O311" s="49"/>
      <c r="P311" s="49"/>
      <c r="Q311" s="49"/>
      <c r="R311" s="49"/>
      <c r="S311" s="50"/>
      <c r="X311" s="45" t="s">
        <v>179</v>
      </c>
      <c r="Y311" s="47"/>
      <c r="Z311" s="47">
        <v>1400</v>
      </c>
      <c r="AA311" s="47">
        <v>42</v>
      </c>
      <c r="AB311" s="47">
        <v>47</v>
      </c>
      <c r="AC311" s="47">
        <v>203</v>
      </c>
      <c r="AD311" s="47">
        <v>1400</v>
      </c>
      <c r="AE311" s="48"/>
      <c r="AI311" s="47"/>
      <c r="AJ311" s="49"/>
      <c r="AK311" s="49"/>
      <c r="AL311" s="49"/>
      <c r="AM311" s="49"/>
      <c r="AN311" s="49"/>
      <c r="AO311" s="50"/>
    </row>
    <row r="312" spans="2:41" ht="44.25" customHeight="1" x14ac:dyDescent="0.25">
      <c r="D312" s="80">
        <f>(D311/D310)-100%</f>
        <v>-2.777777777777779E-2</v>
      </c>
      <c r="E312" s="80">
        <f>(E311/E310)-100%</f>
        <v>-0.17425124671774894</v>
      </c>
      <c r="F312" s="80">
        <f>(F311/F310)-100%</f>
        <v>-0.12752251035906126</v>
      </c>
      <c r="G312" s="80">
        <f>(G311/G310)-100%</f>
        <v>-2.2297326637580106E-2</v>
      </c>
      <c r="H312" s="80">
        <f>(H311/H310)-100%</f>
        <v>-7.477425829388562E-2</v>
      </c>
      <c r="Y312" s="16"/>
      <c r="Z312" s="80">
        <f>(Z311/Z310)-100%</f>
        <v>-3.3482913358646837E-2</v>
      </c>
      <c r="AA312" s="80">
        <f>(AA311/AA310)-100%</f>
        <v>-0.15557525750226031</v>
      </c>
      <c r="AB312" s="80">
        <f>(AB311/AB310)-100%</f>
        <v>-0.12061964746518072</v>
      </c>
      <c r="AC312" s="80">
        <f>(AC311/AC310)-100%</f>
        <v>-3.6480732928113602E-3</v>
      </c>
      <c r="AD312" s="80">
        <f>(AD311/AD310)-100%</f>
        <v>-6.6833229529110305E-2</v>
      </c>
    </row>
  </sheetData>
  <mergeCells count="310">
    <mergeCell ref="B1:I1"/>
    <mergeCell ref="X1:AE1"/>
    <mergeCell ref="B290:B297"/>
    <mergeCell ref="X290:X297"/>
    <mergeCell ref="B299:B300"/>
    <mergeCell ref="X299:X300"/>
    <mergeCell ref="B302:B306"/>
    <mergeCell ref="X302:X306"/>
    <mergeCell ref="AJ280:AJ281"/>
    <mergeCell ref="B260:B267"/>
    <mergeCell ref="X260:X267"/>
    <mergeCell ref="B269:B270"/>
    <mergeCell ref="X269:X270"/>
    <mergeCell ref="B272:B276"/>
    <mergeCell ref="X272:X276"/>
    <mergeCell ref="AJ250:AJ251"/>
    <mergeCell ref="B231:B237"/>
    <mergeCell ref="X231:X237"/>
    <mergeCell ref="B239:B240"/>
    <mergeCell ref="X239:X240"/>
    <mergeCell ref="B242:B246"/>
    <mergeCell ref="X242:X246"/>
    <mergeCell ref="AJ221:AJ222"/>
    <mergeCell ref="B202:B208"/>
    <mergeCell ref="AK280:AM280"/>
    <mergeCell ref="AN280:AN281"/>
    <mergeCell ref="AO280:AO281"/>
    <mergeCell ref="B283:B288"/>
    <mergeCell ref="X283:X288"/>
    <mergeCell ref="Y280:Y281"/>
    <mergeCell ref="Z280:Z281"/>
    <mergeCell ref="AA280:AC280"/>
    <mergeCell ref="AD280:AD281"/>
    <mergeCell ref="AE280:AE281"/>
    <mergeCell ref="AI280:AI281"/>
    <mergeCell ref="M280:M281"/>
    <mergeCell ref="N280:N281"/>
    <mergeCell ref="O280:Q280"/>
    <mergeCell ref="R280:R281"/>
    <mergeCell ref="S280:S281"/>
    <mergeCell ref="X280:X281"/>
    <mergeCell ref="B280:B281"/>
    <mergeCell ref="C280:C281"/>
    <mergeCell ref="D280:D281"/>
    <mergeCell ref="E280:G280"/>
    <mergeCell ref="H280:H281"/>
    <mergeCell ref="I280:I281"/>
    <mergeCell ref="AK250:AM250"/>
    <mergeCell ref="AN250:AN251"/>
    <mergeCell ref="AO250:AO251"/>
    <mergeCell ref="B253:B258"/>
    <mergeCell ref="X253:X258"/>
    <mergeCell ref="Y250:Y251"/>
    <mergeCell ref="Z250:Z251"/>
    <mergeCell ref="AA250:AC250"/>
    <mergeCell ref="AD250:AD251"/>
    <mergeCell ref="AE250:AE251"/>
    <mergeCell ref="AI250:AI251"/>
    <mergeCell ref="M250:M251"/>
    <mergeCell ref="N250:N251"/>
    <mergeCell ref="O250:Q250"/>
    <mergeCell ref="R250:R251"/>
    <mergeCell ref="S250:S251"/>
    <mergeCell ref="X250:X251"/>
    <mergeCell ref="B250:B251"/>
    <mergeCell ref="C250:C251"/>
    <mergeCell ref="D250:D251"/>
    <mergeCell ref="E250:G250"/>
    <mergeCell ref="H250:H251"/>
    <mergeCell ref="I250:I251"/>
    <mergeCell ref="AK221:AM221"/>
    <mergeCell ref="AN221:AN222"/>
    <mergeCell ref="AO221:AO222"/>
    <mergeCell ref="B224:B229"/>
    <mergeCell ref="X224:X229"/>
    <mergeCell ref="Y221:Y222"/>
    <mergeCell ref="Z221:Z222"/>
    <mergeCell ref="AA221:AC221"/>
    <mergeCell ref="AD221:AD222"/>
    <mergeCell ref="AE221:AE222"/>
    <mergeCell ref="AI221:AI222"/>
    <mergeCell ref="M221:M222"/>
    <mergeCell ref="N221:N222"/>
    <mergeCell ref="O221:Q221"/>
    <mergeCell ref="R221:R222"/>
    <mergeCell ref="S221:S222"/>
    <mergeCell ref="X221:X222"/>
    <mergeCell ref="B221:B222"/>
    <mergeCell ref="C221:C222"/>
    <mergeCell ref="D221:D222"/>
    <mergeCell ref="E221:G221"/>
    <mergeCell ref="H221:H222"/>
    <mergeCell ref="I221:I222"/>
    <mergeCell ref="X202:X208"/>
    <mergeCell ref="B210:B211"/>
    <mergeCell ref="X210:X211"/>
    <mergeCell ref="B213:B217"/>
    <mergeCell ref="X213:X217"/>
    <mergeCell ref="AJ192:AJ193"/>
    <mergeCell ref="AK192:AM192"/>
    <mergeCell ref="AN192:AN193"/>
    <mergeCell ref="AO192:AO193"/>
    <mergeCell ref="B195:B200"/>
    <mergeCell ref="X195:X200"/>
    <mergeCell ref="Y192:Y193"/>
    <mergeCell ref="Z192:Z193"/>
    <mergeCell ref="AA192:AC192"/>
    <mergeCell ref="AD192:AD193"/>
    <mergeCell ref="AE192:AE193"/>
    <mergeCell ref="AI192:AI193"/>
    <mergeCell ref="M192:M193"/>
    <mergeCell ref="N192:N193"/>
    <mergeCell ref="O192:Q192"/>
    <mergeCell ref="R192:R193"/>
    <mergeCell ref="S192:S193"/>
    <mergeCell ref="X192:X193"/>
    <mergeCell ref="B192:B193"/>
    <mergeCell ref="C192:C193"/>
    <mergeCell ref="D192:D193"/>
    <mergeCell ref="E192:G192"/>
    <mergeCell ref="H192:H193"/>
    <mergeCell ref="I192:I193"/>
    <mergeCell ref="B171:B179"/>
    <mergeCell ref="X171:X179"/>
    <mergeCell ref="B181:B182"/>
    <mergeCell ref="X181:X182"/>
    <mergeCell ref="B184:B188"/>
    <mergeCell ref="X184:X188"/>
    <mergeCell ref="AJ161:AJ162"/>
    <mergeCell ref="AK161:AM161"/>
    <mergeCell ref="AN161:AN162"/>
    <mergeCell ref="AO161:AO162"/>
    <mergeCell ref="B164:B169"/>
    <mergeCell ref="X164:X169"/>
    <mergeCell ref="Y161:Y162"/>
    <mergeCell ref="Z161:Z162"/>
    <mergeCell ref="AA161:AC161"/>
    <mergeCell ref="AD161:AD162"/>
    <mergeCell ref="AE161:AE162"/>
    <mergeCell ref="AI161:AI162"/>
    <mergeCell ref="M161:M162"/>
    <mergeCell ref="N161:N162"/>
    <mergeCell ref="O161:Q161"/>
    <mergeCell ref="R161:R162"/>
    <mergeCell ref="S161:S162"/>
    <mergeCell ref="X161:X162"/>
    <mergeCell ref="B161:B162"/>
    <mergeCell ref="C161:C162"/>
    <mergeCell ref="D161:D162"/>
    <mergeCell ref="E161:G161"/>
    <mergeCell ref="H161:H162"/>
    <mergeCell ref="I161:I162"/>
    <mergeCell ref="B138:B146"/>
    <mergeCell ref="X138:X146"/>
    <mergeCell ref="B148:B149"/>
    <mergeCell ref="X148:X149"/>
    <mergeCell ref="B152:B155"/>
    <mergeCell ref="X152:X155"/>
    <mergeCell ref="AJ128:AJ129"/>
    <mergeCell ref="AK128:AM128"/>
    <mergeCell ref="AN128:AN129"/>
    <mergeCell ref="AO128:AO129"/>
    <mergeCell ref="B131:B136"/>
    <mergeCell ref="X131:X136"/>
    <mergeCell ref="Y128:Y129"/>
    <mergeCell ref="Z128:Z129"/>
    <mergeCell ref="AA128:AC128"/>
    <mergeCell ref="AD128:AD129"/>
    <mergeCell ref="AE128:AE129"/>
    <mergeCell ref="AI128:AI129"/>
    <mergeCell ref="M128:M129"/>
    <mergeCell ref="N128:N129"/>
    <mergeCell ref="O128:Q128"/>
    <mergeCell ref="R128:R129"/>
    <mergeCell ref="S128:S129"/>
    <mergeCell ref="X128:X129"/>
    <mergeCell ref="B128:B129"/>
    <mergeCell ref="C128:C129"/>
    <mergeCell ref="D128:D129"/>
    <mergeCell ref="E128:G128"/>
    <mergeCell ref="H128:H129"/>
    <mergeCell ref="I128:I129"/>
    <mergeCell ref="B107:B115"/>
    <mergeCell ref="X107:X115"/>
    <mergeCell ref="B117:B118"/>
    <mergeCell ref="X117:X118"/>
    <mergeCell ref="B120:B124"/>
    <mergeCell ref="X120:X124"/>
    <mergeCell ref="AJ97:AJ98"/>
    <mergeCell ref="AK97:AM97"/>
    <mergeCell ref="AN97:AN98"/>
    <mergeCell ref="AO97:AO98"/>
    <mergeCell ref="B100:B105"/>
    <mergeCell ref="X100:X105"/>
    <mergeCell ref="Y97:Y98"/>
    <mergeCell ref="Z97:Z98"/>
    <mergeCell ref="AA97:AC97"/>
    <mergeCell ref="AD97:AD98"/>
    <mergeCell ref="AE97:AE98"/>
    <mergeCell ref="AI97:AI98"/>
    <mergeCell ref="M97:M98"/>
    <mergeCell ref="N97:N98"/>
    <mergeCell ref="O97:Q97"/>
    <mergeCell ref="R97:R98"/>
    <mergeCell ref="S97:S98"/>
    <mergeCell ref="X97:X98"/>
    <mergeCell ref="B97:B98"/>
    <mergeCell ref="C97:C98"/>
    <mergeCell ref="D97:D98"/>
    <mergeCell ref="E97:G97"/>
    <mergeCell ref="H97:H98"/>
    <mergeCell ref="I97:I98"/>
    <mergeCell ref="B77:B84"/>
    <mergeCell ref="X77:X84"/>
    <mergeCell ref="B86:B87"/>
    <mergeCell ref="X86:X87"/>
    <mergeCell ref="B89:B93"/>
    <mergeCell ref="X89:X93"/>
    <mergeCell ref="AJ67:AJ68"/>
    <mergeCell ref="AK67:AM67"/>
    <mergeCell ref="AN67:AN68"/>
    <mergeCell ref="AO67:AO68"/>
    <mergeCell ref="B70:B75"/>
    <mergeCell ref="X70:X75"/>
    <mergeCell ref="Y67:Y68"/>
    <mergeCell ref="Z67:Z68"/>
    <mergeCell ref="AA67:AC67"/>
    <mergeCell ref="AD67:AD68"/>
    <mergeCell ref="AE67:AE68"/>
    <mergeCell ref="AI67:AI68"/>
    <mergeCell ref="M67:M68"/>
    <mergeCell ref="N67:N68"/>
    <mergeCell ref="O67:Q67"/>
    <mergeCell ref="R67:R68"/>
    <mergeCell ref="S67:S68"/>
    <mergeCell ref="X67:X68"/>
    <mergeCell ref="B67:B68"/>
    <mergeCell ref="C67:C68"/>
    <mergeCell ref="D67:D68"/>
    <mergeCell ref="E67:G67"/>
    <mergeCell ref="H67:H68"/>
    <mergeCell ref="I67:I68"/>
    <mergeCell ref="B46:B54"/>
    <mergeCell ref="X46:X54"/>
    <mergeCell ref="B56:B57"/>
    <mergeCell ref="X56:X57"/>
    <mergeCell ref="B59:B63"/>
    <mergeCell ref="X59:X63"/>
    <mergeCell ref="AJ36:AJ37"/>
    <mergeCell ref="AK36:AM36"/>
    <mergeCell ref="AN36:AN37"/>
    <mergeCell ref="AO36:AO37"/>
    <mergeCell ref="B39:B44"/>
    <mergeCell ref="X39:X44"/>
    <mergeCell ref="Y36:Y37"/>
    <mergeCell ref="Z36:Z37"/>
    <mergeCell ref="AA36:AC36"/>
    <mergeCell ref="AD36:AD37"/>
    <mergeCell ref="AE36:AE37"/>
    <mergeCell ref="AI36:AI37"/>
    <mergeCell ref="M36:M37"/>
    <mergeCell ref="N36:N37"/>
    <mergeCell ref="O36:Q36"/>
    <mergeCell ref="R36:R37"/>
    <mergeCell ref="S36:S37"/>
    <mergeCell ref="X36:X37"/>
    <mergeCell ref="B36:B37"/>
    <mergeCell ref="C36:C37"/>
    <mergeCell ref="D36:D37"/>
    <mergeCell ref="E36:G36"/>
    <mergeCell ref="H36:H37"/>
    <mergeCell ref="I36:I37"/>
    <mergeCell ref="B14:B22"/>
    <mergeCell ref="X14:X22"/>
    <mergeCell ref="B24:B25"/>
    <mergeCell ref="X24:X25"/>
    <mergeCell ref="B27:B32"/>
    <mergeCell ref="X27:X32"/>
    <mergeCell ref="AJ4:AJ5"/>
    <mergeCell ref="AK4:AM4"/>
    <mergeCell ref="AN4:AN5"/>
    <mergeCell ref="B7:B12"/>
    <mergeCell ref="X7:X12"/>
    <mergeCell ref="Y4:Y5"/>
    <mergeCell ref="Z4:Z5"/>
    <mergeCell ref="AA4:AC4"/>
    <mergeCell ref="AD4:AD5"/>
    <mergeCell ref="AE4:AE5"/>
    <mergeCell ref="AI4:AI5"/>
    <mergeCell ref="M4:M5"/>
    <mergeCell ref="N4:N5"/>
    <mergeCell ref="O4:Q4"/>
    <mergeCell ref="R4:R5"/>
    <mergeCell ref="S4:S5"/>
    <mergeCell ref="X4:X5"/>
    <mergeCell ref="B4:B5"/>
    <mergeCell ref="C4:C5"/>
    <mergeCell ref="D4:D5"/>
    <mergeCell ref="E4:G4"/>
    <mergeCell ref="H4:H5"/>
    <mergeCell ref="I4:I5"/>
    <mergeCell ref="B2:I2"/>
    <mergeCell ref="M2:S2"/>
    <mergeCell ref="X2:AE2"/>
    <mergeCell ref="AI2:AO2"/>
    <mergeCell ref="C3:I3"/>
    <mergeCell ref="M3:S3"/>
    <mergeCell ref="Y3:AE3"/>
    <mergeCell ref="AI3:AO3"/>
    <mergeCell ref="AO4:AO5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3-7 лет </vt:lpstr>
      <vt:lpstr>1,5-3 </vt:lpstr>
      <vt:lpstr>АРХИВ</vt:lpstr>
      <vt:lpstr>АРХИВ </vt:lpstr>
      <vt:lpstr>'3-7 лет '!Область_печати</vt:lpstr>
      <vt:lpstr>АРХИВ!Область_печати</vt:lpstr>
      <vt:lpstr>'АРХИВ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2023-06-21T05:22:43Z</dcterms:modified>
</cp:coreProperties>
</file>